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6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7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drawings/drawing8.xml" ContentType="application/vnd.openxmlformats-officedocument.drawing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X:\PZPM 2026\CEP\Informacje Prasowe\2026.02\PTW\EN\"/>
    </mc:Choice>
  </mc:AlternateContent>
  <xr:revisionPtr revIDLastSave="0" documentId="13_ncr:1_{02C65A90-0979-424C-9BAC-4A6EED84F9A0}" xr6:coauthVersionLast="47" xr6:coauthVersionMax="47" xr10:uidLastSave="{00000000-0000-0000-0000-000000000000}"/>
  <bookViews>
    <workbookView xWindow="-105" yWindow="0" windowWidth="14700" windowHeight="15585" tabRatio="687" xr2:uid="{00000000-000D-0000-FFFF-FFFF00000000}"/>
  </bookViews>
  <sheets>
    <sheet name="INDEX" sheetId="43" r:id="rId1"/>
    <sheet name="R_PTW 2026vs2025" sheetId="16" r:id="rId2"/>
    <sheet name="R_PTW NEW 2026vs2025" sheetId="33" r:id="rId3"/>
    <sheet name="R_MC NEW 2026vs2025" sheetId="37" r:id="rId4"/>
    <sheet name="R_MC 2026 rankings" sheetId="41" r:id="rId5"/>
    <sheet name="R_MP NEW 2026vs2025" sheetId="38" r:id="rId6"/>
    <sheet name="R_MP_2026 ranking" sheetId="42" r:id="rId7"/>
    <sheet name="R_PTW USED 2026vs2025" sheetId="34" r:id="rId8"/>
    <sheet name="R_MC&amp;MP structure 2026" sheetId="19" r:id="rId9"/>
  </sheets>
  <definedNames>
    <definedName name="_xlnm._FilterDatabase" localSheetId="4" hidden="1">'R_MC 2026 rankings'!$C$22:$K$153</definedName>
    <definedName name="_xlnm._FilterDatabase" localSheetId="6" hidden="1">'R_MP_2026 ranking'!$C$15:$J$131</definedName>
    <definedName name="_xlnm.Print_Area" localSheetId="4">'R_MC 2026 rankings'!$B$2:$X$67</definedName>
    <definedName name="_xlnm.Print_Area" localSheetId="3">'R_MC NEW 2026vs2025'!$B$1:$R$44</definedName>
    <definedName name="_xlnm.Print_Area" localSheetId="8">'R_MC&amp;MP structure 2026'!$B$1:$O$56</definedName>
    <definedName name="_xlnm.Print_Area" localSheetId="5">'R_MP NEW 2026vs2025'!$B$1:$R$44</definedName>
    <definedName name="_xlnm.Print_Area" localSheetId="6">'R_MP_2026 ranking'!$B$1:$I$14</definedName>
    <definedName name="_xlnm.Print_Area" localSheetId="1">'R_PTW 2026vs2025'!$B$1:$P$39</definedName>
    <definedName name="_xlnm.Print_Area" localSheetId="2">'R_PTW NEW 2026vs2025'!$B$1:$P$39</definedName>
    <definedName name="_xlnm.Print_Area" localSheetId="7">'R_PTW USED 2026vs2025'!$B$1:$P$39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9" i="33" l="1"/>
  <c r="C15" i="37" s="1"/>
  <c r="C15" i="38" s="1"/>
  <c r="C9" i="34" s="1"/>
  <c r="F9" i="33"/>
  <c r="C10" i="33"/>
  <c r="C16" i="37" s="1"/>
  <c r="C16" i="38" s="1"/>
  <c r="C10" i="34" s="1"/>
  <c r="D10" i="33"/>
  <c r="D16" i="37" s="1"/>
  <c r="D16" i="38" s="1"/>
  <c r="D10" i="34" s="1"/>
  <c r="D3" i="42"/>
  <c r="F41" i="19"/>
  <c r="C41" i="19"/>
  <c r="L3" i="41"/>
  <c r="T3" i="41" s="1"/>
  <c r="F9" i="34"/>
  <c r="F15" i="38"/>
  <c r="F15" i="37"/>
  <c r="G10" i="33"/>
  <c r="G16" i="37" s="1"/>
  <c r="G16" i="38" s="1"/>
  <c r="G10" i="34" s="1"/>
  <c r="F10" i="33"/>
  <c r="F16" i="37"/>
  <c r="F16" i="38" s="1"/>
  <c r="F10" i="34" s="1"/>
</calcChain>
</file>

<file path=xl/sharedStrings.xml><?xml version="1.0" encoding="utf-8"?>
<sst xmlns="http://schemas.openxmlformats.org/spreadsheetml/2006/main" count="426" uniqueCount="157">
  <si>
    <t>BMW</t>
  </si>
  <si>
    <t>MAR</t>
  </si>
  <si>
    <t>MOPEDS</t>
  </si>
  <si>
    <t>MOTORCYCLES</t>
  </si>
  <si>
    <t>TOTAL</t>
  </si>
  <si>
    <t>TYPE</t>
  </si>
  <si>
    <t>JAN</t>
  </si>
  <si>
    <t>FEB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</si>
  <si>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</si>
  <si>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</si>
  <si>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</si>
  <si>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</si>
  <si>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</si>
  <si>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</si>
  <si>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</si>
  <si>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</si>
  <si>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</si>
  <si>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change TOTAL y/y</t>
  </si>
  <si>
    <t>change NEW y/y</t>
  </si>
  <si>
    <t>change USED y/y</t>
  </si>
  <si>
    <t>NEW MC - share%</t>
  </si>
  <si>
    <t>NEW MP - share%</t>
  </si>
  <si>
    <t>MOTORCYCLE</t>
  </si>
  <si>
    <t>MOPED</t>
  </si>
  <si>
    <t>YAMAHA</t>
  </si>
  <si>
    <t>HONDA</t>
  </si>
  <si>
    <t>JUNAK</t>
  </si>
  <si>
    <t>SUZUKI</t>
  </si>
  <si>
    <t>KAWASAKI</t>
  </si>
  <si>
    <t>KTM</t>
  </si>
  <si>
    <t>change
y/y</t>
  </si>
  <si>
    <t>MC PZPM 2008</t>
  </si>
  <si>
    <t>MC PZPM 2009</t>
  </si>
  <si>
    <t>YEAR</t>
  </si>
  <si>
    <t>New MC*</t>
  </si>
  <si>
    <t>New MP*</t>
  </si>
  <si>
    <t>NEW</t>
  </si>
  <si>
    <t>USED</t>
  </si>
  <si>
    <t xml:space="preserve">TYPE </t>
  </si>
  <si>
    <t>REMARK:* It was assumed that new motorcycles and mopeds are those without date of first registration abroad and not older than 3 year</t>
  </si>
  <si>
    <t>REMARK* It was assumed that new motorcycles and mopeds are those without date of first registration abroad and not older than 3 years</t>
  </si>
  <si>
    <t>ROMET MOTORS</t>
  </si>
  <si>
    <t>Segment</t>
  </si>
  <si>
    <t>BIG SCOOTER</t>
  </si>
  <si>
    <t>CHOPPER &amp; CRUISER</t>
  </si>
  <si>
    <t>STREET</t>
  </si>
  <si>
    <t>SUPERSPORT</t>
  </si>
  <si>
    <t>TOURIST</t>
  </si>
  <si>
    <t>OFF ROAD</t>
  </si>
  <si>
    <t>No.</t>
  </si>
  <si>
    <t>Make</t>
  </si>
  <si>
    <t>Engine Capacity</t>
  </si>
  <si>
    <t>Share %</t>
  </si>
  <si>
    <t>% Change</t>
  </si>
  <si>
    <t>Change
y/y</t>
  </si>
  <si>
    <t>Grand total</t>
  </si>
  <si>
    <t>sub ttl 1-10</t>
  </si>
  <si>
    <t>Other makes</t>
  </si>
  <si>
    <t>BIG SCOOTER ttl</t>
  </si>
  <si>
    <t>CHOPPER &amp; CRUISER ttl</t>
  </si>
  <si>
    <t>STREET ttl</t>
  </si>
  <si>
    <t>SUPERSPORT ttl</t>
  </si>
  <si>
    <t>TOURIST ttl</t>
  </si>
  <si>
    <t>OFF ROAD ttl</t>
  </si>
  <si>
    <t>BARTON</t>
  </si>
  <si>
    <t>Source: PZPM analysis based on Central Register of Vehicles Ministry of Digital Affairs (CEP MC)</t>
  </si>
  <si>
    <t>electric</t>
  </si>
  <si>
    <t>&lt;=125cc</t>
  </si>
  <si>
    <t>125cc&lt;engine capacity&lt;=250cc</t>
  </si>
  <si>
    <t>250cc&lt;engine capacity&lt;=500cc</t>
  </si>
  <si>
    <t>500cc&lt;engine capacity&lt;=750cc</t>
  </si>
  <si>
    <t>VESPA</t>
  </si>
  <si>
    <t>YIBEN</t>
  </si>
  <si>
    <t>SPORT-TOURER</t>
  </si>
  <si>
    <t>SPORT-TOURER ttl</t>
  </si>
  <si>
    <t>TRIUMPH</t>
  </si>
  <si>
    <t>&gt;1000cm3</t>
  </si>
  <si>
    <t>750cc&lt;engine capacity&lt;=1000cc</t>
  </si>
  <si>
    <t>engine capacity&gt;1000cc</t>
  </si>
  <si>
    <t>no data</t>
  </si>
  <si>
    <t>OTHER BRANDS</t>
  </si>
  <si>
    <t>TOP 10 TOTAL</t>
  </si>
  <si>
    <t>TORQ</t>
  </si>
  <si>
    <t>FIRST REGISTRATIONS of NEW* MC, TOP 10 BRANDS</t>
  </si>
  <si>
    <t>FIRST REGISTRATIONS MP, TOP 10 BRANDS</t>
  </si>
  <si>
    <t>SURRON</t>
  </si>
  <si>
    <t xml:space="preserve">Source: PZPM analysis based on Central Register of Vehicles, KPRM/Ministry of  Digital Affairs </t>
  </si>
  <si>
    <t>2024
Share %</t>
  </si>
  <si>
    <t>ON-OFF</t>
  </si>
  <si>
    <t>ON-OFF ttl</t>
  </si>
  <si>
    <t>OTHER</t>
  </si>
  <si>
    <t>ZNEN</t>
  </si>
  <si>
    <t>VIGOROUS</t>
  </si>
  <si>
    <t>NEW and USED PTW FIRST REGISTRATIONS IN POLAND in units, 2025</t>
  </si>
  <si>
    <t>TOTAL 2025</t>
  </si>
  <si>
    <t>2025 CHANGE % m/m</t>
  </si>
  <si>
    <t>NEW PTW FIRST REGISTRATIONS IN POLAND in units, 2025</t>
  </si>
  <si>
    <t>NEW MP FIRST REGISTRATIONS IN POLAND in units, 2025 vs 2024</t>
  </si>
  <si>
    <t>USED PTW FIRST REGISTRATIONS IN POLAND in units, 2025</t>
  </si>
  <si>
    <t>New MOTORCYCLES - makes ranking by DCC - 2025 YTD</t>
  </si>
  <si>
    <t>New MOTORCYCLES - makes ranking by segments - 2025 YTD</t>
  </si>
  <si>
    <t>YEAR 2025:</t>
  </si>
  <si>
    <t>NEW MC* 2025</t>
  </si>
  <si>
    <t>USED MC** 2025</t>
  </si>
  <si>
    <t>TOTAL MC 2025</t>
  </si>
  <si>
    <t>NEW MP* 2025</t>
  </si>
  <si>
    <t>USED MP** 2025</t>
  </si>
  <si>
    <t>TOTAL MP 2025</t>
  </si>
  <si>
    <t>CFMOTO</t>
  </si>
  <si>
    <t>2025
Share %</t>
  </si>
  <si>
    <t>HARLEY-DAVIDSON</t>
  </si>
  <si>
    <t>QJMOTOR</t>
  </si>
  <si>
    <t>ZONTES</t>
  </si>
  <si>
    <t>STARK</t>
  </si>
  <si>
    <t>KYMCO</t>
  </si>
  <si>
    <t>REGISTRATIONS PZPM analysis based on Central Register of Vehicles, Ministry of Digital Affairs (CEP MC) - Total Market</t>
  </si>
  <si>
    <t>MKT SHARE</t>
  </si>
  <si>
    <t>JML MOTO</t>
  </si>
  <si>
    <t>R_MC 2026 rankings</t>
  </si>
  <si>
    <t>R_MP_2026 ranking</t>
  </si>
  <si>
    <t>R_MC&amp;MP structure 2026</t>
  </si>
  <si>
    <t>MC and MP SHARE in TOTAL FIRST REGISTRATIONS, YEAR 2026</t>
  </si>
  <si>
    <t>R_PTW 2026vs2025</t>
  </si>
  <si>
    <t>FIRST REGISTRATIONS OF PTW, 2026 VS 2025</t>
  </si>
  <si>
    <t>R_PTW NEW 2026vs2025</t>
  </si>
  <si>
    <t>FIRST REGISTRATIONS OF NEW* PTW, 2026 vs 2025</t>
  </si>
  <si>
    <t>R_MC NEW 2026vs2025</t>
  </si>
  <si>
    <t>FIRST REGISTRATIONS OF NEW* MC, 2026 vs 2025</t>
  </si>
  <si>
    <t>R_MP NEW 2026vs2025</t>
  </si>
  <si>
    <t>FIRST REGISTRATIONS OF NEW* MP, 2026 vs 2025</t>
  </si>
  <si>
    <t>R_PTW USED 2026vs2025</t>
  </si>
  <si>
    <t>FIRST REGISTRATIONS OF NEW USED PTW, 2026 VS 2025</t>
  </si>
  <si>
    <t>NEW and USED PTW FIRST REGISTRATIONS IN POLAND in units, 2026</t>
  </si>
  <si>
    <t>TOTAL 2026</t>
  </si>
  <si>
    <t>2026 CHANGE % m/m</t>
  </si>
  <si>
    <t>2026 vs 2025 CHANGE %  y/y</t>
  </si>
  <si>
    <t>NEW PTW FIRST REGISTRATIONS IN POLAND in units, 2026</t>
  </si>
  <si>
    <t>change 2026/2025</t>
  </si>
  <si>
    <t>NEW MC FIRST REGISTRATIONS IN POLAND in units, 2026 vs 2025</t>
  </si>
  <si>
    <t>New* MOTORCYCLE - Top 10 Makes - 2026 YTD</t>
  </si>
  <si>
    <t>New* MOPEDS - Top 10 Makes - 2026 YTD</t>
  </si>
  <si>
    <t>USED PTW FIRST REGISTRATIONS IN POLAND in units, 2026</t>
  </si>
  <si>
    <t>MC and MP SHARE in TOTAL FIRST REGISTRATIONS, in units, YEAR 2026</t>
  </si>
  <si>
    <t>YEAR 2026:</t>
  </si>
  <si>
    <t>NEW MC* 2026</t>
  </si>
  <si>
    <t>USED MC** 2026</t>
  </si>
  <si>
    <t>TOTAL MC 2026</t>
  </si>
  <si>
    <t>NEW MP* 2026</t>
  </si>
  <si>
    <t>USED MP** 2026</t>
  </si>
  <si>
    <t>TOTAL MP 2026</t>
  </si>
  <si>
    <t>pozostałe marki</t>
  </si>
  <si>
    <t>FEBRUARY</t>
  </si>
  <si>
    <t>JANUARY-FEBRUARY</t>
  </si>
  <si>
    <t>February</t>
  </si>
  <si>
    <t>TALARIA</t>
  </si>
  <si>
    <t>FOSTI</t>
  </si>
  <si>
    <t>BILI BIKE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</si>
</sst>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z_ł_-;\-* #,##0.00\ _z_ł_-;_-* &quot;-&quot;??\ _z_ł_-;_-@_-"/>
    <numFmt numFmtId="165" formatCode="0.0%"/>
    <numFmt numFmtId="166" formatCode="_-* #,##0\ _z_ł_-;\-* #,##0\ _z_ł_-;_-* &quot;-&quot;??\ _z_ł_-;_-@_-"/>
    <numFmt numFmtId="167" formatCode="_-* #,##0.0\ _z_ł_-;\-* #,##0.0\ _z_ł_-;_-* &quot;-&quot;??\ _z_ł_-;_-@_-"/>
    <numFmt numFmtId="168" formatCode="#,##0_ ;\-#,##0\ "/>
  </numFmts>
  <fonts count="52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u/>
      <sz val="10"/>
      <color indexed="12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sz val="10"/>
      <color indexed="9"/>
      <name val="Arial"/>
      <family val="2"/>
      <charset val="238"/>
    </font>
    <font>
      <sz val="10"/>
      <color indexed="8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color indexed="10"/>
      <name val="Arial"/>
      <family val="2"/>
      <charset val="238"/>
    </font>
    <font>
      <sz val="10"/>
      <name val="Tahoma"/>
      <family val="2"/>
      <charset val="238"/>
    </font>
    <font>
      <i/>
      <sz val="9"/>
      <name val="Arial"/>
      <family val="2"/>
      <charset val="238"/>
    </font>
    <font>
      <sz val="8"/>
      <name val="Arial"/>
      <family val="2"/>
      <charset val="238"/>
    </font>
    <font>
      <b/>
      <sz val="11"/>
      <name val="Tahoma"/>
      <family val="2"/>
      <charset val="238"/>
    </font>
    <font>
      <b/>
      <sz val="10"/>
      <name val="Tahoma"/>
      <family val="2"/>
      <charset val="238"/>
    </font>
    <font>
      <sz val="9"/>
      <name val="Tahoma"/>
      <family val="2"/>
      <charset val="238"/>
    </font>
    <font>
      <b/>
      <sz val="9"/>
      <name val="Tahoma"/>
      <family val="2"/>
      <charset val="238"/>
    </font>
    <font>
      <sz val="10"/>
      <color indexed="10"/>
      <name val="Tahoma"/>
      <family val="2"/>
      <charset val="238"/>
    </font>
    <font>
      <sz val="10"/>
      <name val="Arial"/>
      <family val="2"/>
      <charset val="238"/>
    </font>
    <font>
      <b/>
      <sz val="10"/>
      <color theme="1"/>
      <name val="Tahoma"/>
      <family val="2"/>
      <charset val="238"/>
    </font>
    <font>
      <sz val="10"/>
      <color rgb="FF0070C0"/>
      <name val="Arial"/>
      <family val="2"/>
      <charset val="238"/>
    </font>
    <font>
      <b/>
      <sz val="10"/>
      <color theme="0"/>
      <name val="Arial"/>
      <family val="2"/>
      <charset val="238"/>
    </font>
    <font>
      <sz val="10"/>
      <color theme="0"/>
      <name val="Arial"/>
      <family val="2"/>
      <charset val="238"/>
    </font>
    <font>
      <sz val="9"/>
      <color theme="0"/>
      <name val="Arial"/>
      <family val="2"/>
      <charset val="238"/>
    </font>
    <font>
      <b/>
      <sz val="9"/>
      <color theme="0"/>
      <name val="Arial"/>
      <family val="2"/>
      <charset val="238"/>
    </font>
    <font>
      <b/>
      <sz val="10"/>
      <color theme="0"/>
      <name val="Tahoma"/>
      <family val="2"/>
      <charset val="238"/>
    </font>
    <font>
      <sz val="10"/>
      <color theme="0"/>
      <name val="Tahoma"/>
      <family val="2"/>
      <charset val="238"/>
    </font>
    <font>
      <b/>
      <sz val="9"/>
      <color theme="0"/>
      <name val="Tahoma"/>
      <family val="2"/>
      <charset val="238"/>
    </font>
    <font>
      <sz val="10"/>
      <color indexed="12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name val="Barlow"/>
      <charset val="238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15448A"/>
        <bgColor indexed="64"/>
      </patternFill>
    </fill>
    <fill>
      <patternFill patternType="solid">
        <fgColor rgb="FF94CBEE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8E8E8"/>
        <bgColor indexed="64"/>
      </patternFill>
    </fill>
  </fills>
  <borders count="3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0" tint="-0.14996795556505021"/>
      </left>
      <right style="thin">
        <color theme="0" tint="-0.14993743705557422"/>
      </right>
      <top style="thin">
        <color theme="0" tint="-0.14996795556505021"/>
      </top>
      <bottom/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6795556505021"/>
      </top>
      <bottom/>
      <diagonal/>
    </border>
    <border>
      <left style="thin">
        <color theme="0" tint="-0.14993743705557422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3743705557422"/>
      </right>
      <top/>
      <bottom/>
      <diagonal/>
    </border>
    <border>
      <left style="thin">
        <color theme="0" tint="-0.14993743705557422"/>
      </left>
      <right style="thin">
        <color theme="0" tint="-0.14993743705557422"/>
      </right>
      <top/>
      <bottom/>
      <diagonal/>
    </border>
    <border>
      <left style="thin">
        <color theme="0" tint="-0.14993743705557422"/>
      </left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3743705557422"/>
      </right>
      <top/>
      <bottom style="thin">
        <color theme="0" tint="-0.14996795556505021"/>
      </bottom>
      <diagonal/>
    </border>
    <border>
      <left style="thin">
        <color theme="0" tint="-0.14993743705557422"/>
      </left>
      <right style="thin">
        <color theme="0" tint="-0.14993743705557422"/>
      </right>
      <top/>
      <bottom style="thin">
        <color theme="0" tint="-0.14996795556505021"/>
      </bottom>
      <diagonal/>
    </border>
    <border>
      <left style="thin">
        <color theme="0" tint="-0.14993743705557422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3743705557422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/>
      <top style="thin">
        <color theme="0" tint="-4.9989318521683403E-2"/>
      </top>
      <bottom/>
      <diagonal/>
    </border>
    <border>
      <left/>
      <right style="thin">
        <color theme="0" tint="-4.9989318521683403E-2"/>
      </right>
      <top style="thin">
        <color theme="0" tint="-4.9989318521683403E-2"/>
      </top>
      <bottom/>
      <diagonal/>
    </border>
    <border>
      <left style="thin">
        <color theme="0" tint="-4.9989318521683403E-2"/>
      </left>
      <right/>
      <top/>
      <bottom/>
      <diagonal/>
    </border>
    <border>
      <left/>
      <right style="thin">
        <color theme="0" tint="-4.9989318521683403E-2"/>
      </right>
      <top/>
      <bottom/>
      <diagonal/>
    </border>
    <border>
      <left style="thin">
        <color theme="0" tint="-4.9989318521683403E-2"/>
      </left>
      <right/>
      <top/>
      <bottom style="thin">
        <color theme="0" tint="-4.9989318521683403E-2"/>
      </bottom>
      <diagonal/>
    </border>
    <border>
      <left/>
      <right style="thin">
        <color theme="0" tint="-4.9989318521683403E-2"/>
      </right>
      <top/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/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theme="0" tint="-4.9989318521683403E-2"/>
      </bottom>
      <diagonal/>
    </border>
    <border>
      <left style="thin">
        <color theme="0" tint="-4.9989318521683403E-2"/>
      </left>
      <right/>
      <top style="thin">
        <color theme="0" tint="-4.9989318521683403E-2"/>
      </top>
      <bottom style="thin">
        <color theme="0" tint="-4.9989318521683403E-2"/>
      </bottom>
      <diagonal/>
    </border>
    <border>
      <left/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</borders>
  <cellStyleXfs count="74">
    <xf numFmtId="0" fontId="0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5" borderId="0" applyNumberFormat="0" applyBorder="0" applyAlignment="0" applyProtection="0"/>
    <xf numFmtId="0" fontId="11" fillId="8" borderId="0" applyNumberFormat="0" applyBorder="0" applyAlignment="0" applyProtection="0"/>
    <xf numFmtId="0" fontId="11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9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9" borderId="0" applyNumberFormat="0" applyBorder="0" applyAlignment="0" applyProtection="0"/>
    <xf numFmtId="0" fontId="27" fillId="3" borderId="0" applyNumberFormat="0" applyBorder="0" applyAlignment="0" applyProtection="0"/>
    <xf numFmtId="0" fontId="22" fillId="20" borderId="1" applyNumberFormat="0" applyAlignment="0" applyProtection="0"/>
    <xf numFmtId="0" fontId="17" fillId="21" borderId="2" applyNumberFormat="0" applyAlignment="0" applyProtection="0"/>
    <xf numFmtId="0" fontId="13" fillId="7" borderId="1" applyNumberFormat="0" applyAlignment="0" applyProtection="0"/>
    <xf numFmtId="0" fontId="14" fillId="20" borderId="3" applyNumberFormat="0" applyAlignment="0" applyProtection="0"/>
    <xf numFmtId="164" fontId="2" fillId="0" borderId="0" applyFont="0" applyFill="0" applyBorder="0" applyAlignment="0" applyProtection="0"/>
    <xf numFmtId="164" fontId="29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8" fillId="0" borderId="4" applyNumberFormat="0" applyFill="0" applyAlignment="0" applyProtection="0"/>
    <xf numFmtId="0" fontId="19" fillId="0" borderId="5" applyNumberFormat="0" applyFill="0" applyAlignment="0" applyProtection="0"/>
    <xf numFmtId="0" fontId="20" fillId="0" borderId="6" applyNumberFormat="0" applyFill="0" applyAlignment="0" applyProtection="0"/>
    <xf numFmtId="0" fontId="20" fillId="0" borderId="0" applyNumberForma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13" fillId="7" borderId="1" applyNumberFormat="0" applyAlignment="0" applyProtection="0"/>
    <xf numFmtId="0" fontId="16" fillId="0" borderId="7" applyNumberFormat="0" applyFill="0" applyAlignment="0" applyProtection="0"/>
    <xf numFmtId="0" fontId="17" fillId="21" borderId="2" applyNumberFormat="0" applyAlignment="0" applyProtection="0"/>
    <xf numFmtId="0" fontId="16" fillId="0" borderId="7" applyNumberFormat="0" applyFill="0" applyAlignment="0" applyProtection="0"/>
    <xf numFmtId="0" fontId="18" fillId="0" borderId="4" applyNumberFormat="0" applyFill="0" applyAlignment="0" applyProtection="0"/>
    <xf numFmtId="0" fontId="19" fillId="0" borderId="5" applyNumberFormat="0" applyFill="0" applyAlignment="0" applyProtection="0"/>
    <xf numFmtId="0" fontId="20" fillId="0" borderId="6" applyNumberFormat="0" applyFill="0" applyAlignment="0" applyProtection="0"/>
    <xf numFmtId="0" fontId="20" fillId="0" borderId="0" applyNumberFormat="0" applyFill="0" applyBorder="0" applyAlignment="0" applyProtection="0"/>
    <xf numFmtId="0" fontId="21" fillId="22" borderId="0" applyNumberFormat="0" applyBorder="0" applyAlignment="0" applyProtection="0"/>
    <xf numFmtId="0" fontId="7" fillId="0" borderId="0"/>
    <xf numFmtId="0" fontId="3" fillId="0" borderId="0"/>
    <xf numFmtId="0" fontId="3" fillId="0" borderId="0"/>
    <xf numFmtId="0" fontId="3" fillId="0" borderId="0"/>
    <xf numFmtId="0" fontId="2" fillId="23" borderId="8" applyNumberFormat="0" applyFont="0" applyAlignment="0" applyProtection="0"/>
    <xf numFmtId="0" fontId="22" fillId="20" borderId="1" applyNumberFormat="0" applyAlignment="0" applyProtection="0"/>
    <xf numFmtId="0" fontId="14" fillId="20" borderId="3" applyNumberFormat="0" applyAlignment="0" applyProtection="0"/>
    <xf numFmtId="9" fontId="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9" fillId="0" borderId="0" applyFont="0" applyFill="0" applyBorder="0" applyAlignment="0" applyProtection="0"/>
    <xf numFmtId="0" fontId="23" fillId="0" borderId="9" applyNumberFormat="0" applyFill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3" fillId="0" borderId="9" applyNumberFormat="0" applyFill="0" applyAlignment="0" applyProtection="0"/>
    <xf numFmtId="0" fontId="26" fillId="0" borderId="0" applyNumberFormat="0" applyFill="0" applyBorder="0" applyAlignment="0" applyProtection="0"/>
    <xf numFmtId="0" fontId="2" fillId="23" borderId="8" applyNumberFormat="0" applyFont="0" applyAlignment="0" applyProtection="0"/>
    <xf numFmtId="0" fontId="25" fillId="0" borderId="0" applyNumberFormat="0" applyFill="0" applyBorder="0" applyAlignment="0" applyProtection="0"/>
    <xf numFmtId="0" fontId="2" fillId="0" borderId="0"/>
  </cellStyleXfs>
  <cellXfs count="253">
    <xf numFmtId="0" fontId="0" fillId="0" borderId="0" xfId="0"/>
    <xf numFmtId="0" fontId="0" fillId="0" borderId="0" xfId="0" applyAlignment="1">
      <alignment vertical="center"/>
    </xf>
    <xf numFmtId="0" fontId="8" fillId="0" borderId="0" xfId="0" applyFont="1"/>
    <xf numFmtId="166" fontId="0" fillId="0" borderId="0" xfId="0" applyNumberFormat="1"/>
    <xf numFmtId="165" fontId="0" fillId="0" borderId="0" xfId="61" applyNumberFormat="1" applyFont="1"/>
    <xf numFmtId="0" fontId="3" fillId="0" borderId="0" xfId="56"/>
    <xf numFmtId="165" fontId="29" fillId="0" borderId="0" xfId="62" applyNumberFormat="1"/>
    <xf numFmtId="0" fontId="31" fillId="0" borderId="0" xfId="57" applyFont="1"/>
    <xf numFmtId="165" fontId="2" fillId="0" borderId="0" xfId="61" applyNumberFormat="1"/>
    <xf numFmtId="0" fontId="2" fillId="0" borderId="0" xfId="0" applyFont="1"/>
    <xf numFmtId="166" fontId="42" fillId="24" borderId="14" xfId="36" applyNumberFormat="1" applyFont="1" applyFill="1" applyBorder="1" applyAlignment="1">
      <alignment horizontal="center"/>
    </xf>
    <xf numFmtId="166" fontId="42" fillId="24" borderId="15" xfId="36" applyNumberFormat="1" applyFont="1" applyFill="1" applyBorder="1" applyAlignment="1">
      <alignment horizontal="left"/>
    </xf>
    <xf numFmtId="0" fontId="42" fillId="24" borderId="15" xfId="0" applyFont="1" applyFill="1" applyBorder="1"/>
    <xf numFmtId="0" fontId="42" fillId="24" borderId="16" xfId="0" applyFont="1" applyFill="1" applyBorder="1"/>
    <xf numFmtId="166" fontId="10" fillId="0" borderId="18" xfId="36" applyNumberFormat="1" applyFont="1" applyBorder="1" applyAlignment="1">
      <alignment wrapText="1"/>
    </xf>
    <xf numFmtId="166" fontId="10" fillId="0" borderId="21" xfId="36" applyNumberFormat="1" applyFont="1" applyBorder="1" applyAlignment="1">
      <alignment wrapText="1"/>
    </xf>
    <xf numFmtId="0" fontId="0" fillId="0" borderId="21" xfId="0" applyBorder="1"/>
    <xf numFmtId="166" fontId="10" fillId="0" borderId="22" xfId="36" applyNumberFormat="1" applyFont="1" applyBorder="1" applyAlignment="1">
      <alignment wrapText="1"/>
    </xf>
    <xf numFmtId="166" fontId="42" fillId="24" borderId="18" xfId="36" applyNumberFormat="1" applyFont="1" applyFill="1" applyBorder="1" applyAlignment="1">
      <alignment wrapText="1"/>
    </xf>
    <xf numFmtId="0" fontId="42" fillId="24" borderId="17" xfId="0" applyFont="1" applyFill="1" applyBorder="1"/>
    <xf numFmtId="166" fontId="6" fillId="25" borderId="18" xfId="36" applyNumberFormat="1" applyFont="1" applyFill="1" applyBorder="1"/>
    <xf numFmtId="166" fontId="6" fillId="25" borderId="20" xfId="0" applyNumberFormat="1" applyFont="1" applyFill="1" applyBorder="1"/>
    <xf numFmtId="166" fontId="6" fillId="25" borderId="23" xfId="36" applyNumberFormat="1" applyFont="1" applyFill="1" applyBorder="1"/>
    <xf numFmtId="165" fontId="6" fillId="25" borderId="24" xfId="61" applyNumberFormat="1" applyFont="1" applyFill="1" applyBorder="1"/>
    <xf numFmtId="165" fontId="6" fillId="25" borderId="25" xfId="61" applyNumberFormat="1" applyFont="1" applyFill="1" applyBorder="1"/>
    <xf numFmtId="166" fontId="2" fillId="0" borderId="0" xfId="36" applyNumberFormat="1" applyFont="1"/>
    <xf numFmtId="3" fontId="0" fillId="0" borderId="0" xfId="0" applyNumberFormat="1"/>
    <xf numFmtId="0" fontId="42" fillId="24" borderId="17" xfId="0" applyFont="1" applyFill="1" applyBorder="1" applyAlignment="1">
      <alignment horizontal="center" vertical="center" wrapText="1"/>
    </xf>
    <xf numFmtId="166" fontId="28" fillId="0" borderId="21" xfId="36" applyNumberFormat="1" applyFont="1" applyBorder="1" applyAlignment="1">
      <alignment wrapText="1"/>
    </xf>
    <xf numFmtId="166" fontId="28" fillId="0" borderId="22" xfId="36" applyNumberFormat="1" applyFont="1" applyFill="1" applyBorder="1" applyAlignment="1">
      <alignment wrapText="1"/>
    </xf>
    <xf numFmtId="166" fontId="42" fillId="24" borderId="26" xfId="36" applyNumberFormat="1" applyFont="1" applyFill="1" applyBorder="1"/>
    <xf numFmtId="166" fontId="2" fillId="0" borderId="0" xfId="36" applyNumberFormat="1"/>
    <xf numFmtId="166" fontId="43" fillId="24" borderId="21" xfId="36" applyNumberFormat="1" applyFont="1" applyFill="1" applyBorder="1" applyAlignment="1">
      <alignment horizontal="center"/>
    </xf>
    <xf numFmtId="166" fontId="43" fillId="24" borderId="21" xfId="36" applyNumberFormat="1" applyFont="1" applyFill="1" applyBorder="1" applyAlignment="1">
      <alignment horizontal="left"/>
    </xf>
    <xf numFmtId="0" fontId="43" fillId="24" borderId="21" xfId="0" applyFont="1" applyFill="1" applyBorder="1"/>
    <xf numFmtId="0" fontId="43" fillId="24" borderId="14" xfId="0" applyFont="1" applyFill="1" applyBorder="1"/>
    <xf numFmtId="166" fontId="28" fillId="0" borderId="27" xfId="36" applyNumberFormat="1" applyFont="1" applyBorder="1" applyAlignment="1">
      <alignment wrapText="1"/>
    </xf>
    <xf numFmtId="166" fontId="42" fillId="24" borderId="27" xfId="36" applyNumberFormat="1" applyFont="1" applyFill="1" applyBorder="1" applyAlignment="1">
      <alignment wrapText="1"/>
    </xf>
    <xf numFmtId="166" fontId="6" fillId="25" borderId="27" xfId="36" applyNumberFormat="1" applyFont="1" applyFill="1" applyBorder="1"/>
    <xf numFmtId="166" fontId="6" fillId="25" borderId="22" xfId="36" applyNumberFormat="1" applyFont="1" applyFill="1" applyBorder="1"/>
    <xf numFmtId="166" fontId="10" fillId="0" borderId="0" xfId="36" applyNumberFormat="1" applyFont="1" applyAlignment="1">
      <alignment wrapText="1"/>
    </xf>
    <xf numFmtId="166" fontId="10" fillId="0" borderId="0" xfId="36" applyNumberFormat="1" applyFont="1" applyAlignment="1">
      <alignment horizontal="right" wrapText="1"/>
    </xf>
    <xf numFmtId="166" fontId="42" fillId="24" borderId="17" xfId="36" applyNumberFormat="1" applyFont="1" applyFill="1" applyBorder="1"/>
    <xf numFmtId="167" fontId="0" fillId="0" borderId="0" xfId="0" applyNumberFormat="1"/>
    <xf numFmtId="166" fontId="6" fillId="0" borderId="0" xfId="36" applyNumberFormat="1" applyFont="1"/>
    <xf numFmtId="166" fontId="6" fillId="0" borderId="0" xfId="0" applyNumberFormat="1" applyFont="1"/>
    <xf numFmtId="0" fontId="0" fillId="0" borderId="0" xfId="0" applyAlignment="1">
      <alignment horizontal="center" vertical="center"/>
    </xf>
    <xf numFmtId="166" fontId="42" fillId="24" borderId="17" xfId="36" applyNumberFormat="1" applyFont="1" applyFill="1" applyBorder="1" applyAlignment="1">
      <alignment horizontal="left"/>
    </xf>
    <xf numFmtId="0" fontId="8" fillId="0" borderId="0" xfId="0" applyFont="1" applyAlignment="1">
      <alignment wrapText="1" shrinkToFit="1"/>
    </xf>
    <xf numFmtId="0" fontId="0" fillId="0" borderId="17" xfId="0" applyBorder="1"/>
    <xf numFmtId="0" fontId="2" fillId="0" borderId="21" xfId="0" applyFont="1" applyBorder="1"/>
    <xf numFmtId="165" fontId="2" fillId="0" borderId="0" xfId="61" applyNumberFormat="1" applyFont="1" applyBorder="1"/>
    <xf numFmtId="0" fontId="2" fillId="0" borderId="28" xfId="0" applyFont="1" applyBorder="1"/>
    <xf numFmtId="0" fontId="0" fillId="0" borderId="28" xfId="0" applyBorder="1"/>
    <xf numFmtId="165" fontId="2" fillId="0" borderId="0" xfId="61" applyNumberFormat="1" applyFont="1"/>
    <xf numFmtId="0" fontId="2" fillId="26" borderId="28" xfId="0" applyFont="1" applyFill="1" applyBorder="1"/>
    <xf numFmtId="0" fontId="6" fillId="25" borderId="28" xfId="0" applyFont="1" applyFill="1" applyBorder="1"/>
    <xf numFmtId="165" fontId="0" fillId="26" borderId="28" xfId="61" applyNumberFormat="1" applyFont="1" applyFill="1" applyBorder="1" applyAlignment="1">
      <alignment shrinkToFit="1"/>
    </xf>
    <xf numFmtId="165" fontId="0" fillId="0" borderId="0" xfId="61" applyNumberFormat="1" applyFont="1" applyAlignment="1">
      <alignment shrinkToFit="1"/>
    </xf>
    <xf numFmtId="165" fontId="9" fillId="0" borderId="0" xfId="61" applyNumberFormat="1" applyFont="1" applyAlignment="1">
      <alignment shrinkToFit="1"/>
    </xf>
    <xf numFmtId="0" fontId="42" fillId="24" borderId="28" xfId="0" applyFont="1" applyFill="1" applyBorder="1" applyAlignment="1">
      <alignment horizontal="center" vertical="center" wrapText="1"/>
    </xf>
    <xf numFmtId="166" fontId="10" fillId="0" borderId="28" xfId="36" applyNumberFormat="1" applyFont="1" applyBorder="1" applyAlignment="1">
      <alignment vertical="center" wrapText="1"/>
    </xf>
    <xf numFmtId="166" fontId="2" fillId="0" borderId="28" xfId="36" applyNumberFormat="1" applyBorder="1" applyAlignment="1">
      <alignment vertical="center"/>
    </xf>
    <xf numFmtId="165" fontId="10" fillId="0" borderId="28" xfId="61" applyNumberFormat="1" applyFont="1" applyBorder="1" applyAlignment="1">
      <alignment horizontal="center" vertical="center" wrapText="1"/>
    </xf>
    <xf numFmtId="166" fontId="10" fillId="0" borderId="0" xfId="36" applyNumberFormat="1" applyFont="1" applyBorder="1" applyAlignment="1">
      <alignment wrapText="1"/>
    </xf>
    <xf numFmtId="166" fontId="2" fillId="0" borderId="0" xfId="36" applyNumberFormat="1" applyBorder="1"/>
    <xf numFmtId="165" fontId="10" fillId="0" borderId="0" xfId="61" applyNumberFormat="1" applyFont="1" applyBorder="1" applyAlignment="1">
      <alignment horizontal="right" wrapText="1"/>
    </xf>
    <xf numFmtId="0" fontId="0" fillId="0" borderId="10" xfId="0" applyBorder="1"/>
    <xf numFmtId="0" fontId="0" fillId="0" borderId="12" xfId="0" applyBorder="1"/>
    <xf numFmtId="0" fontId="31" fillId="0" borderId="0" xfId="57" applyFont="1" applyAlignment="1">
      <alignment vertical="center" wrapText="1"/>
    </xf>
    <xf numFmtId="0" fontId="46" fillId="24" borderId="28" xfId="54" applyFont="1" applyFill="1" applyBorder="1" applyAlignment="1">
      <alignment horizontal="center" vertical="center"/>
    </xf>
    <xf numFmtId="0" fontId="31" fillId="0" borderId="0" xfId="57" applyFont="1" applyAlignment="1">
      <alignment horizontal="center" vertical="center" wrapText="1"/>
    </xf>
    <xf numFmtId="10" fontId="31" fillId="0" borderId="28" xfId="62" applyNumberFormat="1" applyFont="1" applyBorder="1" applyAlignment="1">
      <alignment vertical="center"/>
    </xf>
    <xf numFmtId="0" fontId="47" fillId="24" borderId="28" xfId="54" applyFont="1" applyFill="1" applyBorder="1" applyAlignment="1">
      <alignment horizontal="center" vertical="center"/>
    </xf>
    <xf numFmtId="10" fontId="31" fillId="27" borderId="28" xfId="62" applyNumberFormat="1" applyFont="1" applyFill="1" applyBorder="1" applyAlignment="1">
      <alignment vertical="center"/>
    </xf>
    <xf numFmtId="0" fontId="31" fillId="0" borderId="28" xfId="56" applyFont="1" applyBorder="1"/>
    <xf numFmtId="165" fontId="31" fillId="0" borderId="28" xfId="62" applyNumberFormat="1" applyFont="1" applyBorder="1"/>
    <xf numFmtId="165" fontId="31" fillId="0" borderId="29" xfId="62" applyNumberFormat="1" applyFont="1" applyBorder="1"/>
    <xf numFmtId="165" fontId="31" fillId="0" borderId="30" xfId="62" applyNumberFormat="1" applyFont="1" applyBorder="1"/>
    <xf numFmtId="165" fontId="31" fillId="27" borderId="28" xfId="62" applyNumberFormat="1" applyFont="1" applyFill="1" applyBorder="1"/>
    <xf numFmtId="165" fontId="31" fillId="0" borderId="31" xfId="62" applyNumberFormat="1" applyFont="1" applyBorder="1"/>
    <xf numFmtId="165" fontId="31" fillId="0" borderId="32" xfId="62" applyNumberFormat="1" applyFont="1" applyBorder="1"/>
    <xf numFmtId="0" fontId="31" fillId="27" borderId="28" xfId="56" applyFont="1" applyFill="1" applyBorder="1"/>
    <xf numFmtId="3" fontId="31" fillId="27" borderId="28" xfId="56" applyNumberFormat="1" applyFont="1" applyFill="1" applyBorder="1"/>
    <xf numFmtId="165" fontId="31" fillId="0" borderId="33" xfId="61" applyNumberFormat="1" applyFont="1" applyBorder="1"/>
    <xf numFmtId="165" fontId="31" fillId="0" borderId="34" xfId="61" applyNumberFormat="1" applyFont="1" applyBorder="1"/>
    <xf numFmtId="0" fontId="35" fillId="25" borderId="28" xfId="56" applyFont="1" applyFill="1" applyBorder="1"/>
    <xf numFmtId="0" fontId="31" fillId="25" borderId="28" xfId="56" applyFont="1" applyFill="1" applyBorder="1"/>
    <xf numFmtId="165" fontId="40" fillId="25" borderId="28" xfId="62" applyNumberFormat="1" applyFont="1" applyFill="1" applyBorder="1"/>
    <xf numFmtId="3" fontId="37" fillId="25" borderId="28" xfId="56" applyNumberFormat="1" applyFont="1" applyFill="1" applyBorder="1"/>
    <xf numFmtId="165" fontId="37" fillId="25" borderId="28" xfId="62" applyNumberFormat="1" applyFont="1" applyFill="1" applyBorder="1"/>
    <xf numFmtId="165" fontId="35" fillId="25" borderId="28" xfId="62" applyNumberFormat="1" applyFont="1" applyFill="1" applyBorder="1"/>
    <xf numFmtId="9" fontId="46" fillId="24" borderId="28" xfId="62" applyFont="1" applyFill="1" applyBorder="1" applyAlignment="1">
      <alignment vertical="center"/>
    </xf>
    <xf numFmtId="0" fontId="31" fillId="0" borderId="0" xfId="0" applyFont="1"/>
    <xf numFmtId="0" fontId="34" fillId="0" borderId="0" xfId="55" applyFont="1" applyAlignment="1">
      <alignment vertical="center"/>
    </xf>
    <xf numFmtId="0" fontId="46" fillId="24" borderId="28" xfId="56" applyFont="1" applyFill="1" applyBorder="1"/>
    <xf numFmtId="165" fontId="46" fillId="24" borderId="28" xfId="62" applyNumberFormat="1" applyFont="1" applyFill="1" applyBorder="1"/>
    <xf numFmtId="9" fontId="46" fillId="24" borderId="28" xfId="62" applyFont="1" applyFill="1" applyBorder="1"/>
    <xf numFmtId="0" fontId="38" fillId="0" borderId="0" xfId="57" applyFont="1"/>
    <xf numFmtId="0" fontId="43" fillId="24" borderId="28" xfId="0" applyFont="1" applyFill="1" applyBorder="1"/>
    <xf numFmtId="166" fontId="43" fillId="24" borderId="28" xfId="36" applyNumberFormat="1" applyFont="1" applyFill="1" applyBorder="1" applyAlignment="1">
      <alignment horizontal="left"/>
    </xf>
    <xf numFmtId="0" fontId="9" fillId="0" borderId="0" xfId="0" applyFont="1"/>
    <xf numFmtId="0" fontId="42" fillId="24" borderId="28" xfId="0" applyFont="1" applyFill="1" applyBorder="1"/>
    <xf numFmtId="165" fontId="2" fillId="26" borderId="28" xfId="61" applyNumberFormat="1" applyFill="1" applyBorder="1"/>
    <xf numFmtId="165" fontId="2" fillId="26" borderId="28" xfId="61" applyNumberFormat="1" applyFill="1" applyBorder="1" applyAlignment="1">
      <alignment shrinkToFit="1"/>
    </xf>
    <xf numFmtId="165" fontId="2" fillId="0" borderId="0" xfId="61" applyNumberFormat="1" applyAlignment="1">
      <alignment shrinkToFit="1"/>
    </xf>
    <xf numFmtId="166" fontId="10" fillId="0" borderId="28" xfId="36" applyNumberFormat="1" applyFont="1" applyBorder="1" applyAlignment="1">
      <alignment wrapText="1"/>
    </xf>
    <xf numFmtId="0" fontId="0" fillId="0" borderId="13" xfId="0" applyBorder="1"/>
    <xf numFmtId="0" fontId="2" fillId="0" borderId="13" xfId="0" applyFont="1" applyBorder="1"/>
    <xf numFmtId="0" fontId="10" fillId="0" borderId="13" xfId="0" applyFont="1" applyBorder="1"/>
    <xf numFmtId="0" fontId="49" fillId="0" borderId="13" xfId="0" applyFont="1" applyBorder="1"/>
    <xf numFmtId="9" fontId="0" fillId="0" borderId="0" xfId="0" applyNumberFormat="1"/>
    <xf numFmtId="0" fontId="3" fillId="0" borderId="0" xfId="56" applyAlignment="1">
      <alignment vertical="center" wrapText="1"/>
    </xf>
    <xf numFmtId="0" fontId="3" fillId="0" borderId="0" xfId="56" applyAlignment="1">
      <alignment horizontal="center" vertical="center" wrapText="1"/>
    </xf>
    <xf numFmtId="0" fontId="3" fillId="0" borderId="0" xfId="56" applyAlignment="1">
      <alignment horizontal="center" vertical="center"/>
    </xf>
    <xf numFmtId="165" fontId="31" fillId="0" borderId="28" xfId="62" applyNumberFormat="1" applyFont="1" applyBorder="1" applyAlignment="1">
      <alignment vertical="center"/>
    </xf>
    <xf numFmtId="165" fontId="31" fillId="27" borderId="28" xfId="62" applyNumberFormat="1" applyFont="1" applyFill="1" applyBorder="1" applyAlignment="1">
      <alignment vertical="center"/>
    </xf>
    <xf numFmtId="0" fontId="2" fillId="0" borderId="0" xfId="54" applyFont="1"/>
    <xf numFmtId="0" fontId="30" fillId="0" borderId="0" xfId="56" applyFont="1"/>
    <xf numFmtId="166" fontId="43" fillId="24" borderId="28" xfId="36" applyNumberFormat="1" applyFont="1" applyFill="1" applyBorder="1" applyAlignment="1">
      <alignment horizontal="center"/>
    </xf>
    <xf numFmtId="166" fontId="42" fillId="24" borderId="28" xfId="36" applyNumberFormat="1" applyFont="1" applyFill="1" applyBorder="1" applyAlignment="1">
      <alignment wrapText="1"/>
    </xf>
    <xf numFmtId="166" fontId="2" fillId="25" borderId="28" xfId="36" applyNumberFormat="1" applyFill="1" applyBorder="1"/>
    <xf numFmtId="10" fontId="2" fillId="25" borderId="28" xfId="61" applyNumberFormat="1" applyFont="1" applyFill="1" applyBorder="1"/>
    <xf numFmtId="166" fontId="2" fillId="25" borderId="28" xfId="0" applyNumberFormat="1" applyFont="1" applyFill="1" applyBorder="1"/>
    <xf numFmtId="165" fontId="2" fillId="25" borderId="28" xfId="61" applyNumberFormat="1" applyFont="1" applyFill="1" applyBorder="1"/>
    <xf numFmtId="166" fontId="2" fillId="0" borderId="28" xfId="36" applyNumberFormat="1" applyBorder="1"/>
    <xf numFmtId="165" fontId="10" fillId="0" borderId="28" xfId="61" applyNumberFormat="1" applyFont="1" applyBorder="1" applyAlignment="1">
      <alignment horizontal="right" wrapText="1"/>
    </xf>
    <xf numFmtId="166" fontId="43" fillId="24" borderId="28" xfId="36" applyNumberFormat="1" applyFont="1" applyFill="1" applyBorder="1"/>
    <xf numFmtId="165" fontId="43" fillId="24" borderId="28" xfId="61" applyNumberFormat="1" applyFont="1" applyFill="1" applyBorder="1" applyAlignment="1">
      <alignment horizontal="right" wrapText="1"/>
    </xf>
    <xf numFmtId="0" fontId="44" fillId="24" borderId="28" xfId="0" applyFont="1" applyFill="1" applyBorder="1"/>
    <xf numFmtId="0" fontId="50" fillId="25" borderId="28" xfId="0" applyFont="1" applyFill="1" applyBorder="1"/>
    <xf numFmtId="0" fontId="8" fillId="0" borderId="28" xfId="0" applyFont="1" applyBorder="1"/>
    <xf numFmtId="0" fontId="45" fillId="24" borderId="28" xfId="0" applyFont="1" applyFill="1" applyBorder="1"/>
    <xf numFmtId="0" fontId="8" fillId="26" borderId="28" xfId="0" applyFont="1" applyFill="1" applyBorder="1"/>
    <xf numFmtId="165" fontId="8" fillId="26" borderId="28" xfId="61" applyNumberFormat="1" applyFont="1" applyFill="1" applyBorder="1"/>
    <xf numFmtId="0" fontId="8" fillId="25" borderId="28" xfId="0" applyFont="1" applyFill="1" applyBorder="1"/>
    <xf numFmtId="166" fontId="10" fillId="0" borderId="35" xfId="36" applyNumberFormat="1" applyFont="1" applyBorder="1" applyAlignment="1">
      <alignment wrapText="1"/>
    </xf>
    <xf numFmtId="168" fontId="2" fillId="0" borderId="35" xfId="36" applyNumberFormat="1" applyBorder="1"/>
    <xf numFmtId="165" fontId="10" fillId="0" borderId="35" xfId="61" applyNumberFormat="1" applyFont="1" applyBorder="1" applyAlignment="1">
      <alignment horizontal="right" wrapText="1"/>
    </xf>
    <xf numFmtId="166" fontId="10" fillId="0" borderId="36" xfId="36" applyNumberFormat="1" applyFont="1" applyBorder="1" applyAlignment="1">
      <alignment wrapText="1"/>
    </xf>
    <xf numFmtId="168" fontId="2" fillId="0" borderId="36" xfId="36" applyNumberFormat="1" applyBorder="1"/>
    <xf numFmtId="165" fontId="10" fillId="0" borderId="36" xfId="61" applyNumberFormat="1" applyFont="1" applyBorder="1" applyAlignment="1">
      <alignment horizontal="right" wrapText="1"/>
    </xf>
    <xf numFmtId="168" fontId="43" fillId="24" borderId="28" xfId="36" applyNumberFormat="1" applyFont="1" applyFill="1" applyBorder="1"/>
    <xf numFmtId="166" fontId="10" fillId="0" borderId="35" xfId="36" applyNumberFormat="1" applyFont="1" applyBorder="1" applyAlignment="1">
      <alignment horizontal="left" wrapText="1"/>
    </xf>
    <xf numFmtId="166" fontId="10" fillId="0" borderId="36" xfId="36" applyNumberFormat="1" applyFont="1" applyBorder="1" applyAlignment="1">
      <alignment horizontal="left" wrapText="1"/>
    </xf>
    <xf numFmtId="0" fontId="0" fillId="0" borderId="0" xfId="0" applyAlignment="1">
      <alignment horizontal="center"/>
    </xf>
    <xf numFmtId="0" fontId="35" fillId="25" borderId="37" xfId="56" applyFont="1" applyFill="1" applyBorder="1"/>
    <xf numFmtId="0" fontId="35" fillId="25" borderId="38" xfId="56" applyFont="1" applyFill="1" applyBorder="1"/>
    <xf numFmtId="0" fontId="4" fillId="25" borderId="0" xfId="44" quotePrefix="1" applyFill="1" applyAlignment="1" applyProtection="1"/>
    <xf numFmtId="0" fontId="0" fillId="25" borderId="0" xfId="0" applyFill="1" applyAlignment="1">
      <alignment vertical="center"/>
    </xf>
    <xf numFmtId="0" fontId="0" fillId="25" borderId="0" xfId="0" applyFill="1"/>
    <xf numFmtId="0" fontId="6" fillId="25" borderId="0" xfId="0" applyFont="1" applyFill="1" applyAlignment="1">
      <alignment vertical="center"/>
    </xf>
    <xf numFmtId="0" fontId="2" fillId="25" borderId="0" xfId="0" applyFont="1" applyFill="1"/>
    <xf numFmtId="0" fontId="2" fillId="25" borderId="0" xfId="0" applyFont="1" applyFill="1" applyAlignment="1">
      <alignment vertical="center"/>
    </xf>
    <xf numFmtId="0" fontId="2" fillId="25" borderId="0" xfId="0" applyFont="1" applyFill="1" applyAlignment="1">
      <alignment horizontal="left" vertical="center"/>
    </xf>
    <xf numFmtId="0" fontId="32" fillId="25" borderId="0" xfId="0" applyFont="1" applyFill="1"/>
    <xf numFmtId="0" fontId="4" fillId="25" borderId="0" xfId="44" applyFill="1" applyAlignment="1" applyProtection="1"/>
    <xf numFmtId="0" fontId="41" fillId="25" borderId="0" xfId="0" applyFont="1" applyFill="1"/>
    <xf numFmtId="0" fontId="4" fillId="25" borderId="0" xfId="44" applyFill="1" applyBorder="1" applyAlignment="1" applyProtection="1">
      <alignment vertical="center"/>
    </xf>
    <xf numFmtId="0" fontId="31" fillId="0" borderId="28" xfId="73" applyFont="1" applyBorder="1" applyAlignment="1">
      <alignment horizontal="center" vertical="center"/>
    </xf>
    <xf numFmtId="0" fontId="31" fillId="0" borderId="28" xfId="73" applyFont="1" applyBorder="1" applyAlignment="1">
      <alignment vertical="center"/>
    </xf>
    <xf numFmtId="3" fontId="31" fillId="0" borderId="28" xfId="73" applyNumberFormat="1" applyFont="1" applyBorder="1" applyAlignment="1">
      <alignment vertical="center"/>
    </xf>
    <xf numFmtId="0" fontId="31" fillId="27" borderId="28" xfId="73" applyFont="1" applyFill="1" applyBorder="1" applyAlignment="1">
      <alignment horizontal="center" vertical="center"/>
    </xf>
    <xf numFmtId="0" fontId="31" fillId="27" borderId="28" xfId="73" applyFont="1" applyFill="1" applyBorder="1" applyAlignment="1">
      <alignment vertical="center"/>
    </xf>
    <xf numFmtId="3" fontId="31" fillId="27" borderId="28" xfId="73" applyNumberFormat="1" applyFont="1" applyFill="1" applyBorder="1" applyAlignment="1">
      <alignment vertical="center"/>
    </xf>
    <xf numFmtId="3" fontId="46" fillId="24" borderId="28" xfId="73" applyNumberFormat="1" applyFont="1" applyFill="1" applyBorder="1" applyAlignment="1">
      <alignment vertical="center"/>
    </xf>
    <xf numFmtId="165" fontId="46" fillId="24" borderId="28" xfId="73" applyNumberFormat="1" applyFont="1" applyFill="1" applyBorder="1" applyAlignment="1">
      <alignment vertical="center"/>
    </xf>
    <xf numFmtId="0" fontId="31" fillId="0" borderId="28" xfId="73" applyFont="1" applyBorder="1"/>
    <xf numFmtId="0" fontId="31" fillId="27" borderId="28" xfId="73" applyFont="1" applyFill="1" applyBorder="1"/>
    <xf numFmtId="3" fontId="40" fillId="25" borderId="28" xfId="73" applyNumberFormat="1" applyFont="1" applyFill="1" applyBorder="1"/>
    <xf numFmtId="165" fontId="40" fillId="25" borderId="28" xfId="73" applyNumberFormat="1" applyFont="1" applyFill="1" applyBorder="1"/>
    <xf numFmtId="3" fontId="46" fillId="24" borderId="28" xfId="73" applyNumberFormat="1" applyFont="1" applyFill="1" applyBorder="1"/>
    <xf numFmtId="165" fontId="46" fillId="24" borderId="28" xfId="73" applyNumberFormat="1" applyFont="1" applyFill="1" applyBorder="1"/>
    <xf numFmtId="3" fontId="8" fillId="0" borderId="28" xfId="0" applyNumberFormat="1" applyFont="1" applyBorder="1"/>
    <xf numFmtId="3" fontId="45" fillId="24" borderId="28" xfId="0" applyNumberFormat="1" applyFont="1" applyFill="1" applyBorder="1"/>
    <xf numFmtId="3" fontId="8" fillId="26" borderId="28" xfId="0" applyNumberFormat="1" applyFont="1" applyFill="1" applyBorder="1"/>
    <xf numFmtId="3" fontId="8" fillId="0" borderId="28" xfId="56" applyNumberFormat="1" applyFont="1" applyBorder="1"/>
    <xf numFmtId="3" fontId="0" fillId="0" borderId="28" xfId="0" applyNumberFormat="1" applyBorder="1"/>
    <xf numFmtId="3" fontId="42" fillId="24" borderId="28" xfId="0" applyNumberFormat="1" applyFont="1" applyFill="1" applyBorder="1"/>
    <xf numFmtId="3" fontId="2" fillId="0" borderId="28" xfId="0" applyNumberFormat="1" applyFont="1" applyBorder="1"/>
    <xf numFmtId="3" fontId="2" fillId="26" borderId="28" xfId="0" applyNumberFormat="1" applyFont="1" applyFill="1" applyBorder="1"/>
    <xf numFmtId="3" fontId="0" fillId="26" borderId="28" xfId="0" applyNumberFormat="1" applyFill="1" applyBorder="1"/>
    <xf numFmtId="3" fontId="6" fillId="25" borderId="28" xfId="0" applyNumberFormat="1" applyFont="1" applyFill="1" applyBorder="1"/>
    <xf numFmtId="3" fontId="0" fillId="25" borderId="28" xfId="0" applyNumberFormat="1" applyFill="1" applyBorder="1"/>
    <xf numFmtId="3" fontId="0" fillId="0" borderId="27" xfId="0" applyNumberFormat="1" applyBorder="1"/>
    <xf numFmtId="3" fontId="0" fillId="0" borderId="19" xfId="0" applyNumberFormat="1" applyBorder="1"/>
    <xf numFmtId="3" fontId="0" fillId="0" borderId="18" xfId="0" applyNumberFormat="1" applyBorder="1"/>
    <xf numFmtId="3" fontId="2" fillId="0" borderId="27" xfId="0" applyNumberFormat="1" applyFont="1" applyBorder="1"/>
    <xf numFmtId="3" fontId="2" fillId="0" borderId="19" xfId="0" applyNumberFormat="1" applyFont="1" applyBorder="1"/>
    <xf numFmtId="3" fontId="42" fillId="24" borderId="27" xfId="0" applyNumberFormat="1" applyFont="1" applyFill="1" applyBorder="1"/>
    <xf numFmtId="3" fontId="42" fillId="24" borderId="19" xfId="0" applyNumberFormat="1" applyFont="1" applyFill="1" applyBorder="1"/>
    <xf numFmtId="3" fontId="42" fillId="24" borderId="18" xfId="0" applyNumberFormat="1" applyFont="1" applyFill="1" applyBorder="1"/>
    <xf numFmtId="3" fontId="0" fillId="0" borderId="20" xfId="0" applyNumberFormat="1" applyBorder="1"/>
    <xf numFmtId="3" fontId="42" fillId="24" borderId="20" xfId="0" applyNumberFormat="1" applyFont="1" applyFill="1" applyBorder="1"/>
    <xf numFmtId="10" fontId="6" fillId="25" borderId="19" xfId="61" applyNumberFormat="1" applyFont="1" applyFill="1" applyBorder="1"/>
    <xf numFmtId="166" fontId="2" fillId="0" borderId="21" xfId="36" applyNumberFormat="1" applyBorder="1" applyAlignment="1">
      <alignment vertical="center"/>
    </xf>
    <xf numFmtId="165" fontId="10" fillId="0" borderId="21" xfId="61" applyNumberFormat="1" applyFont="1" applyBorder="1" applyAlignment="1">
      <alignment horizontal="right" vertical="center" wrapText="1"/>
    </xf>
    <xf numFmtId="166" fontId="10" fillId="0" borderId="21" xfId="36" applyNumberFormat="1" applyFont="1" applyBorder="1" applyAlignment="1">
      <alignment vertical="center" wrapText="1"/>
    </xf>
    <xf numFmtId="166" fontId="2" fillId="0" borderId="22" xfId="36" applyNumberFormat="1" applyFill="1" applyBorder="1" applyAlignment="1">
      <alignment vertical="center"/>
    </xf>
    <xf numFmtId="165" fontId="10" fillId="0" borderId="22" xfId="61" applyNumberFormat="1" applyFont="1" applyFill="1" applyBorder="1" applyAlignment="1">
      <alignment horizontal="right" vertical="center" wrapText="1"/>
    </xf>
    <xf numFmtId="166" fontId="10" fillId="0" borderId="22" xfId="36" applyNumberFormat="1" applyFont="1" applyFill="1" applyBorder="1" applyAlignment="1">
      <alignment vertical="center" wrapText="1"/>
    </xf>
    <xf numFmtId="166" fontId="42" fillId="24" borderId="26" xfId="36" applyNumberFormat="1" applyFont="1" applyFill="1" applyBorder="1" applyAlignment="1">
      <alignment vertical="center"/>
    </xf>
    <xf numFmtId="165" fontId="42" fillId="24" borderId="26" xfId="61" applyNumberFormat="1" applyFont="1" applyFill="1" applyBorder="1" applyAlignment="1">
      <alignment horizontal="right" vertical="center" wrapText="1"/>
    </xf>
    <xf numFmtId="3" fontId="1" fillId="0" borderId="28" xfId="0" applyNumberFormat="1" applyFont="1" applyBorder="1" applyAlignment="1">
      <alignment horizontal="right"/>
    </xf>
    <xf numFmtId="3" fontId="1" fillId="27" borderId="28" xfId="0" applyNumberFormat="1" applyFont="1" applyFill="1" applyBorder="1" applyAlignment="1">
      <alignment horizontal="right"/>
    </xf>
    <xf numFmtId="0" fontId="1" fillId="0" borderId="28" xfId="0" applyFont="1" applyBorder="1"/>
    <xf numFmtId="0" fontId="1" fillId="27" borderId="28" xfId="0" applyFont="1" applyFill="1" applyBorder="1"/>
    <xf numFmtId="165" fontId="0" fillId="0" borderId="20" xfId="61" applyNumberFormat="1" applyFont="1" applyBorder="1"/>
    <xf numFmtId="9" fontId="42" fillId="24" borderId="20" xfId="61" applyFont="1" applyFill="1" applyBorder="1"/>
    <xf numFmtId="0" fontId="51" fillId="25" borderId="0" xfId="73" applyFont="1" applyFill="1" applyAlignment="1">
      <alignment horizontal="center" vertical="center"/>
    </xf>
    <xf numFmtId="0" fontId="6" fillId="25" borderId="0" xfId="0" applyFont="1" applyFill="1" applyAlignment="1">
      <alignment horizontal="center"/>
    </xf>
    <xf numFmtId="166" fontId="2" fillId="0" borderId="0" xfId="36" applyNumberFormat="1" applyAlignment="1">
      <alignment horizontal="center" vertical="center"/>
    </xf>
    <xf numFmtId="166" fontId="2" fillId="0" borderId="0" xfId="36" applyNumberFormat="1" applyFont="1" applyAlignment="1">
      <alignment horizontal="center" vertical="center"/>
    </xf>
    <xf numFmtId="166" fontId="42" fillId="24" borderId="17" xfId="36" applyNumberFormat="1" applyFont="1" applyFill="1" applyBorder="1" applyAlignment="1">
      <alignment horizontal="center" vertical="center"/>
    </xf>
    <xf numFmtId="165" fontId="44" fillId="24" borderId="17" xfId="61" applyNumberFormat="1" applyFont="1" applyFill="1" applyBorder="1" applyAlignment="1">
      <alignment horizontal="center" vertical="center" shrinkToFit="1"/>
    </xf>
    <xf numFmtId="166" fontId="43" fillId="24" borderId="17" xfId="36" applyNumberFormat="1" applyFont="1" applyFill="1" applyBorder="1" applyAlignment="1">
      <alignment horizontal="center" vertical="center" wrapText="1"/>
    </xf>
    <xf numFmtId="165" fontId="44" fillId="24" borderId="17" xfId="61" applyNumberFormat="1" applyFont="1" applyFill="1" applyBorder="1" applyAlignment="1">
      <alignment horizontal="center" vertical="center" wrapText="1" shrinkToFit="1"/>
    </xf>
    <xf numFmtId="165" fontId="45" fillId="24" borderId="17" xfId="61" applyNumberFormat="1" applyFont="1" applyFill="1" applyBorder="1" applyAlignment="1">
      <alignment horizontal="center" vertical="center" shrinkToFit="1"/>
    </xf>
    <xf numFmtId="166" fontId="42" fillId="24" borderId="17" xfId="36" applyNumberFormat="1" applyFont="1" applyFill="1" applyBorder="1" applyAlignment="1">
      <alignment horizontal="center" vertical="center" wrapText="1"/>
    </xf>
    <xf numFmtId="165" fontId="45" fillId="24" borderId="17" xfId="61" applyNumberFormat="1" applyFont="1" applyFill="1" applyBorder="1" applyAlignment="1">
      <alignment horizontal="center" vertical="center" wrapText="1" shrinkToFi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66" fontId="42" fillId="24" borderId="28" xfId="36" applyNumberFormat="1" applyFont="1" applyFill="1" applyBorder="1" applyAlignment="1">
      <alignment horizontal="center" vertical="center"/>
    </xf>
    <xf numFmtId="165" fontId="45" fillId="24" borderId="28" xfId="61" applyNumberFormat="1" applyFont="1" applyFill="1" applyBorder="1" applyAlignment="1">
      <alignment horizontal="center" vertical="center" shrinkToFit="1"/>
    </xf>
    <xf numFmtId="166" fontId="42" fillId="24" borderId="28" xfId="36" applyNumberFormat="1" applyFont="1" applyFill="1" applyBorder="1" applyAlignment="1">
      <alignment horizontal="center" vertical="center" wrapText="1"/>
    </xf>
    <xf numFmtId="165" fontId="45" fillId="24" borderId="28" xfId="61" applyNumberFormat="1" applyFont="1" applyFill="1" applyBorder="1" applyAlignment="1">
      <alignment horizontal="center" vertical="center" wrapText="1" shrinkToFit="1"/>
    </xf>
    <xf numFmtId="0" fontId="46" fillId="24" borderId="28" xfId="56" applyFont="1" applyFill="1" applyBorder="1" applyAlignment="1">
      <alignment horizontal="center"/>
    </xf>
    <xf numFmtId="0" fontId="36" fillId="0" borderId="0" xfId="57" applyFont="1" applyAlignment="1">
      <alignment horizontal="left" wrapText="1"/>
    </xf>
    <xf numFmtId="0" fontId="46" fillId="24" borderId="28" xfId="54" applyFont="1" applyFill="1" applyBorder="1" applyAlignment="1">
      <alignment horizontal="center" vertical="center"/>
    </xf>
    <xf numFmtId="0" fontId="37" fillId="25" borderId="28" xfId="56" applyFont="1" applyFill="1" applyBorder="1" applyAlignment="1">
      <alignment horizontal="center"/>
    </xf>
    <xf numFmtId="0" fontId="48" fillId="24" borderId="28" xfId="56" applyFont="1" applyFill="1" applyBorder="1" applyAlignment="1">
      <alignment horizontal="center"/>
    </xf>
    <xf numFmtId="0" fontId="36" fillId="0" borderId="0" xfId="57" applyFont="1" applyAlignment="1">
      <alignment horizontal="left"/>
    </xf>
    <xf numFmtId="0" fontId="47" fillId="24" borderId="28" xfId="54" applyFont="1" applyFill="1" applyBorder="1" applyAlignment="1">
      <alignment horizontal="center" vertical="center" wrapText="1"/>
    </xf>
    <xf numFmtId="0" fontId="47" fillId="24" borderId="28" xfId="54" applyFont="1" applyFill="1" applyBorder="1" applyAlignment="1">
      <alignment horizontal="center" vertical="center"/>
    </xf>
    <xf numFmtId="0" fontId="34" fillId="0" borderId="0" xfId="55" applyFont="1" applyAlignment="1">
      <alignment horizontal="center" vertical="center"/>
    </xf>
    <xf numFmtId="0" fontId="34" fillId="0" borderId="0" xfId="54" applyFont="1" applyAlignment="1">
      <alignment horizontal="center" vertical="center"/>
    </xf>
    <xf numFmtId="0" fontId="46" fillId="24" borderId="28" xfId="54" applyFont="1" applyFill="1" applyBorder="1" applyAlignment="1">
      <alignment horizontal="center" vertical="center" wrapText="1"/>
    </xf>
    <xf numFmtId="0" fontId="36" fillId="0" borderId="11" xfId="57" applyFont="1" applyBorder="1" applyAlignment="1">
      <alignment horizontal="left"/>
    </xf>
    <xf numFmtId="165" fontId="44" fillId="24" borderId="28" xfId="61" applyNumberFormat="1" applyFont="1" applyFill="1" applyBorder="1" applyAlignment="1">
      <alignment horizontal="center" vertical="center" shrinkToFit="1"/>
    </xf>
    <xf numFmtId="166" fontId="43" fillId="24" borderId="28" xfId="36" applyNumberFormat="1" applyFont="1" applyFill="1" applyBorder="1" applyAlignment="1">
      <alignment horizontal="center" vertical="center" wrapText="1"/>
    </xf>
    <xf numFmtId="165" fontId="44" fillId="24" borderId="28" xfId="61" applyNumberFormat="1" applyFont="1" applyFill="1" applyBorder="1" applyAlignment="1">
      <alignment horizontal="center" vertical="center" wrapText="1" shrinkToFit="1"/>
    </xf>
    <xf numFmtId="0" fontId="3" fillId="0" borderId="0" xfId="56" applyAlignment="1">
      <alignment horizontal="center" vertical="center" wrapText="1"/>
    </xf>
    <xf numFmtId="0" fontId="36" fillId="0" borderId="0" xfId="56" applyFont="1" applyAlignment="1">
      <alignment horizontal="left"/>
    </xf>
    <xf numFmtId="0" fontId="36" fillId="0" borderId="0" xfId="56" applyFont="1" applyAlignment="1">
      <alignment horizontal="left" vertical="top" wrapText="1"/>
    </xf>
    <xf numFmtId="0" fontId="8" fillId="0" borderId="0" xfId="56" applyFont="1" applyAlignment="1">
      <alignment horizontal="center" vertical="center" wrapText="1"/>
    </xf>
    <xf numFmtId="3" fontId="8" fillId="25" borderId="28" xfId="0" applyNumberFormat="1" applyFont="1" applyFill="1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44" fillId="25" borderId="28" xfId="0" applyFont="1" applyFill="1" applyBorder="1" applyAlignment="1">
      <alignment horizontal="center"/>
    </xf>
    <xf numFmtId="0" fontId="8" fillId="25" borderId="28" xfId="0" applyFont="1" applyFill="1" applyBorder="1" applyAlignment="1">
      <alignment horizontal="center"/>
    </xf>
    <xf numFmtId="3" fontId="50" fillId="25" borderId="28" xfId="0" applyNumberFormat="1" applyFont="1" applyFill="1" applyBorder="1" applyAlignment="1">
      <alignment horizontal="center"/>
    </xf>
    <xf numFmtId="0" fontId="8" fillId="0" borderId="0" xfId="0" applyFont="1" applyAlignment="1">
      <alignment horizontal="left" wrapText="1"/>
    </xf>
    <xf numFmtId="166" fontId="42" fillId="24" borderId="35" xfId="36" applyNumberFormat="1" applyFont="1" applyFill="1" applyBorder="1" applyAlignment="1">
      <alignment horizontal="center" vertical="center"/>
    </xf>
    <xf numFmtId="166" fontId="42" fillId="24" borderId="36" xfId="36" applyNumberFormat="1" applyFont="1" applyFill="1" applyBorder="1" applyAlignment="1">
      <alignment horizontal="center" vertical="center"/>
    </xf>
  </cellXfs>
  <cellStyles count="74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40% - Accent1" xfId="7" xr:uid="{00000000-0005-0000-0000-000006000000}"/>
    <cellStyle name="40% - Accent2" xfId="8" xr:uid="{00000000-0005-0000-0000-000007000000}"/>
    <cellStyle name="40% - Accent3" xfId="9" xr:uid="{00000000-0005-0000-0000-000008000000}"/>
    <cellStyle name="40% - Accent4" xfId="10" xr:uid="{00000000-0005-0000-0000-000009000000}"/>
    <cellStyle name="40% - Accent5" xfId="11" xr:uid="{00000000-0005-0000-0000-00000A000000}"/>
    <cellStyle name="40% - Accent6" xfId="12" xr:uid="{00000000-0005-0000-0000-00000B000000}"/>
    <cellStyle name="60% - Accent1" xfId="13" xr:uid="{00000000-0005-0000-0000-00000C000000}"/>
    <cellStyle name="60% - Accent2" xfId="14" xr:uid="{00000000-0005-0000-0000-00000D000000}"/>
    <cellStyle name="60% - Accent3" xfId="15" xr:uid="{00000000-0005-0000-0000-00000E000000}"/>
    <cellStyle name="60% - Accent4" xfId="16" xr:uid="{00000000-0005-0000-0000-00000F000000}"/>
    <cellStyle name="60% - Accent5" xfId="17" xr:uid="{00000000-0005-0000-0000-000010000000}"/>
    <cellStyle name="60% - Accent6" xfId="18" xr:uid="{00000000-0005-0000-0000-000011000000}"/>
    <cellStyle name="Accent1" xfId="19" xr:uid="{00000000-0005-0000-0000-000012000000}"/>
    <cellStyle name="Accent2" xfId="20" xr:uid="{00000000-0005-0000-0000-000013000000}"/>
    <cellStyle name="Accent3" xfId="21" xr:uid="{00000000-0005-0000-0000-000014000000}"/>
    <cellStyle name="Accent4" xfId="22" xr:uid="{00000000-0005-0000-0000-000015000000}"/>
    <cellStyle name="Accent5" xfId="23" xr:uid="{00000000-0005-0000-0000-000016000000}"/>
    <cellStyle name="Accent6" xfId="24" xr:uid="{00000000-0005-0000-0000-000017000000}"/>
    <cellStyle name="Akcent 1" xfId="25" builtinId="29" customBuiltin="1"/>
    <cellStyle name="Akcent 2" xfId="26" builtinId="33" customBuiltin="1"/>
    <cellStyle name="Akcent 3" xfId="27" builtinId="37" customBuiltin="1"/>
    <cellStyle name="Akcent 4" xfId="28" builtinId="41" customBuiltin="1"/>
    <cellStyle name="Akcent 5" xfId="29" builtinId="45" customBuiltin="1"/>
    <cellStyle name="Akcent 6" xfId="30" builtinId="49" customBuiltin="1"/>
    <cellStyle name="Bad" xfId="31" xr:uid="{00000000-0005-0000-0000-00001E000000}"/>
    <cellStyle name="Calculation" xfId="32" xr:uid="{00000000-0005-0000-0000-00001F000000}"/>
    <cellStyle name="Check Cell" xfId="33" xr:uid="{00000000-0005-0000-0000-000020000000}"/>
    <cellStyle name="Dane wejściowe" xfId="34" builtinId="20" customBuiltin="1"/>
    <cellStyle name="Dane wyjściowe" xfId="35" builtinId="21" customBuiltin="1"/>
    <cellStyle name="Dziesiętny" xfId="36" builtinId="3"/>
    <cellStyle name="Dziesiętny 2" xfId="37" xr:uid="{00000000-0005-0000-0000-000024000000}"/>
    <cellStyle name="Explanatory Text" xfId="38" xr:uid="{00000000-0005-0000-0000-000025000000}"/>
    <cellStyle name="Good" xfId="39" xr:uid="{00000000-0005-0000-0000-000026000000}"/>
    <cellStyle name="Heading 1" xfId="40" xr:uid="{00000000-0005-0000-0000-000027000000}"/>
    <cellStyle name="Heading 2" xfId="41" xr:uid="{00000000-0005-0000-0000-000028000000}"/>
    <cellStyle name="Heading 3" xfId="42" xr:uid="{00000000-0005-0000-0000-000029000000}"/>
    <cellStyle name="Heading 4" xfId="43" xr:uid="{00000000-0005-0000-0000-00002A000000}"/>
    <cellStyle name="Hiperłącze" xfId="44" builtinId="8"/>
    <cellStyle name="Input" xfId="45" xr:uid="{00000000-0005-0000-0000-00002C000000}"/>
    <cellStyle name="Komórka połączona" xfId="46" builtinId="24" customBuiltin="1"/>
    <cellStyle name="Komórka zaznaczona" xfId="47" builtinId="23" customBuiltin="1"/>
    <cellStyle name="Linked Cell" xfId="48" xr:uid="{00000000-0005-0000-0000-00002F000000}"/>
    <cellStyle name="Nagłówek 1" xfId="49" builtinId="16" customBuiltin="1"/>
    <cellStyle name="Nagłówek 2" xfId="50" builtinId="17" customBuiltin="1"/>
    <cellStyle name="Nagłówek 3" xfId="51" builtinId="18" customBuiltin="1"/>
    <cellStyle name="Nagłówek 4" xfId="52" builtinId="19" customBuiltin="1"/>
    <cellStyle name="Neutral" xfId="53" xr:uid="{00000000-0005-0000-0000-000034000000}"/>
    <cellStyle name="Normalny" xfId="0" builtinId="0"/>
    <cellStyle name="Normalny 2" xfId="54" xr:uid="{00000000-0005-0000-0000-000036000000}"/>
    <cellStyle name="Normalny 2 2" xfId="55" xr:uid="{00000000-0005-0000-0000-000037000000}"/>
    <cellStyle name="Normalny 2 3" xfId="73" xr:uid="{629798CF-38C9-4D30-A203-12A83EEDE9E2}"/>
    <cellStyle name="Normalny 3" xfId="56" xr:uid="{00000000-0005-0000-0000-000038000000}"/>
    <cellStyle name="Normalny 3 2" xfId="57" xr:uid="{00000000-0005-0000-0000-000039000000}"/>
    <cellStyle name="Note" xfId="58" xr:uid="{00000000-0005-0000-0000-00003A000000}"/>
    <cellStyle name="Obliczenia" xfId="59" builtinId="22" customBuiltin="1"/>
    <cellStyle name="Output" xfId="60" xr:uid="{00000000-0005-0000-0000-00003C000000}"/>
    <cellStyle name="Procentowy" xfId="61" builtinId="5"/>
    <cellStyle name="Procentowy 2" xfId="62" xr:uid="{00000000-0005-0000-0000-00003E000000}"/>
    <cellStyle name="Procentowy 2 2" xfId="63" xr:uid="{00000000-0005-0000-0000-00003F000000}"/>
    <cellStyle name="Procentowy 3" xfId="64" xr:uid="{00000000-0005-0000-0000-000040000000}"/>
    <cellStyle name="Suma" xfId="65" builtinId="25" customBuiltin="1"/>
    <cellStyle name="Tekst objaśnienia" xfId="66" builtinId="53" customBuiltin="1"/>
    <cellStyle name="Tekst ostrzeżenia" xfId="67" builtinId="11" customBuiltin="1"/>
    <cellStyle name="Title" xfId="68" xr:uid="{00000000-0005-0000-0000-000044000000}"/>
    <cellStyle name="Total" xfId="69" xr:uid="{00000000-0005-0000-0000-000045000000}"/>
    <cellStyle name="Tytuł" xfId="70" builtinId="15" customBuiltin="1"/>
    <cellStyle name="Uwaga" xfId="71" builtinId="10" customBuiltin="1"/>
    <cellStyle name="Warning Text" xfId="72" xr:uid="{00000000-0005-0000-0000-000048000000}"/>
  </cellStyles>
  <dxfs count="5">
    <dxf>
      <font>
        <color rgb="FFFF000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colors>
    <mruColors>
      <color rgb="FF94CBEE"/>
      <color rgb="FF15448A"/>
      <color rgb="FFFFFF00"/>
      <color rgb="FF008FD4"/>
      <color rgb="FF979ACA"/>
      <color rgb="FF31ACE5"/>
      <color rgb="FF5D6AAB"/>
      <color rgb="FF87878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 sz="9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NEW and USED PTW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 sz="9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FIRST REGISTRATIONS IN POLAND, 2025-2026</a:t>
            </a:r>
          </a:p>
        </c:rich>
      </c:tx>
      <c:layout>
        <c:manualLayout>
          <c:xMode val="edge"/>
          <c:yMode val="edge"/>
          <c:x val="0.17095671607220636"/>
          <c:y val="3.870887199272010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660999576156804"/>
          <c:y val="0.22629744761942866"/>
          <c:w val="0.67728843935707883"/>
          <c:h val="0.6074298758071535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'R_PTW 2026vs2025'!$D$10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2026vs2025'!$C$2:$N$2</c:f>
              <c:strCache>
                <c:ptCount val="12"/>
                <c:pt idx="0">
                  <c:v> JAN </c:v>
                </c:pt>
                <c:pt idx="1">
                  <c:v> FEB 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'R_PTW 2026vs2025'!$C$46:$N$46</c:f>
              <c:numCache>
                <c:formatCode>#,##0</c:formatCode>
                <c:ptCount val="12"/>
                <c:pt idx="0">
                  <c:v>7699</c:v>
                </c:pt>
                <c:pt idx="1">
                  <c:v>9639</c:v>
                </c:pt>
                <c:pt idx="2">
                  <c:v>17235</c:v>
                </c:pt>
                <c:pt idx="3">
                  <c:v>19867</c:v>
                </c:pt>
                <c:pt idx="4">
                  <c:v>18174</c:v>
                </c:pt>
                <c:pt idx="5">
                  <c:v>17760</c:v>
                </c:pt>
                <c:pt idx="6">
                  <c:v>18921</c:v>
                </c:pt>
                <c:pt idx="7">
                  <c:v>13921</c:v>
                </c:pt>
                <c:pt idx="8">
                  <c:v>12223</c:v>
                </c:pt>
                <c:pt idx="9">
                  <c:v>9436</c:v>
                </c:pt>
                <c:pt idx="10">
                  <c:v>6844</c:v>
                </c:pt>
                <c:pt idx="11">
                  <c:v>7021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2F-457A-B6D2-FFD8D662C6A9}"/>
            </c:ext>
          </c:extLst>
        </c:ser>
        <c:ser>
          <c:idx val="1"/>
          <c:order val="1"/>
          <c:tx>
            <c:strRef>
              <c:f>'R_PTW 2026vs2025'!$C$10</c:f>
              <c:strCache>
                <c:ptCount val="1"/>
                <c:pt idx="0">
                  <c:v>2026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2026vs2025'!$C$2:$N$2</c:f>
              <c:strCache>
                <c:ptCount val="12"/>
                <c:pt idx="0">
                  <c:v> JAN </c:v>
                </c:pt>
                <c:pt idx="1">
                  <c:v> FEB 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'R_PTW 2026vs2025'!$C$5:$N$5</c:f>
              <c:numCache>
                <c:formatCode>#,##0</c:formatCode>
                <c:ptCount val="12"/>
                <c:pt idx="0">
                  <c:v>6802</c:v>
                </c:pt>
                <c:pt idx="1">
                  <c:v>9040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A2F-457A-B6D2-FFD8D662C6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93899151"/>
        <c:axId val="1"/>
      </c:barChart>
      <c:catAx>
        <c:axId val="1993899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993899151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8339775709854462"/>
          <c:y val="0.47494094488188976"/>
          <c:w val="0.10151503789299066"/>
          <c:h val="0.12389763779527563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 sz="11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First Registrations of new MC JAN-FEB 2026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 sz="11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Segmentation share</a:t>
            </a:r>
          </a:p>
        </c:rich>
      </c:tx>
      <c:layout>
        <c:manualLayout>
          <c:xMode val="edge"/>
          <c:yMode val="edge"/>
          <c:x val="0.21425282205577961"/>
          <c:y val="9.2592592592592587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7994116360454943"/>
          <c:y val="0.24129046369203849"/>
          <c:w val="0.42117366579177601"/>
          <c:h val="0.70195610965296007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15448A"/>
              </a:solidFill>
            </c:spPr>
            <c:extLst>
              <c:ext xmlns:c16="http://schemas.microsoft.com/office/drawing/2014/chart" uri="{C3380CC4-5D6E-409C-BE32-E72D297353CC}">
                <c16:uniqueId val="{00000000-F3E1-462A-A12A-9CEF1CFEDEA1}"/>
              </c:ext>
            </c:extLst>
          </c:dPt>
          <c:dPt>
            <c:idx val="1"/>
            <c:bubble3D val="0"/>
            <c:spPr>
              <a:solidFill>
                <a:srgbClr val="5D6AAB"/>
              </a:solidFill>
            </c:spPr>
            <c:extLst>
              <c:ext xmlns:c16="http://schemas.microsoft.com/office/drawing/2014/chart" uri="{C3380CC4-5D6E-409C-BE32-E72D297353CC}">
                <c16:uniqueId val="{00000001-F3E1-462A-A12A-9CEF1CFEDEA1}"/>
              </c:ext>
            </c:extLst>
          </c:dPt>
          <c:dPt>
            <c:idx val="2"/>
            <c:bubble3D val="0"/>
            <c:spPr>
              <a:solidFill>
                <a:srgbClr val="878787"/>
              </a:solidFill>
            </c:spPr>
            <c:extLst>
              <c:ext xmlns:c16="http://schemas.microsoft.com/office/drawing/2014/chart" uri="{C3380CC4-5D6E-409C-BE32-E72D297353CC}">
                <c16:uniqueId val="{00000002-F3E1-462A-A12A-9CEF1CFEDEA1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F3E1-462A-A12A-9CEF1CFEDEA1}"/>
              </c:ext>
            </c:extLst>
          </c:dPt>
          <c:dPt>
            <c:idx val="4"/>
            <c:bubble3D val="0"/>
            <c:spPr>
              <a:solidFill>
                <a:srgbClr val="979ACA"/>
              </a:solidFill>
            </c:spPr>
            <c:extLst>
              <c:ext xmlns:c16="http://schemas.microsoft.com/office/drawing/2014/chart" uri="{C3380CC4-5D6E-409C-BE32-E72D297353CC}">
                <c16:uniqueId val="{00000004-F3E1-462A-A12A-9CEF1CFEDEA1}"/>
              </c:ext>
            </c:extLst>
          </c:dPt>
          <c:dPt>
            <c:idx val="5"/>
            <c:bubble3D val="0"/>
            <c:spPr>
              <a:solidFill>
                <a:srgbClr val="94CBEE"/>
              </a:solidFill>
            </c:spPr>
            <c:extLst>
              <c:ext xmlns:c16="http://schemas.microsoft.com/office/drawing/2014/chart" uri="{C3380CC4-5D6E-409C-BE32-E72D297353CC}">
                <c16:uniqueId val="{00000005-F3E1-462A-A12A-9CEF1CFEDEA1}"/>
              </c:ext>
            </c:extLst>
          </c:dPt>
          <c:dPt>
            <c:idx val="6"/>
            <c:bubble3D val="0"/>
            <c:spPr>
              <a:solidFill>
                <a:srgbClr val="31ACE5"/>
              </a:solidFill>
            </c:spPr>
            <c:extLst>
              <c:ext xmlns:c16="http://schemas.microsoft.com/office/drawing/2014/chart" uri="{C3380CC4-5D6E-409C-BE32-E72D297353CC}">
                <c16:uniqueId val="{00000006-F3E1-462A-A12A-9CEF1CFEDEA1}"/>
              </c:ext>
            </c:extLst>
          </c:dPt>
          <c:dPt>
            <c:idx val="7"/>
            <c:bubble3D val="0"/>
            <c:spPr>
              <a:solidFill>
                <a:srgbClr val="008FD4"/>
              </a:solidFill>
            </c:spPr>
            <c:extLst>
              <c:ext xmlns:c16="http://schemas.microsoft.com/office/drawing/2014/chart" uri="{C3380CC4-5D6E-409C-BE32-E72D297353CC}">
                <c16:uniqueId val="{00000007-F3E1-462A-A12A-9CEF1CFEDEA1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F3E1-462A-A12A-9CEF1CFEDEA1}"/>
              </c:ext>
            </c:extLst>
          </c:dPt>
          <c:dLbls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('R_MC 2026 rankings'!$R$6,'R_MC 2026 rankings'!$R$11,'R_MC 2026 rankings'!$R$16,'R_MC 2026 rankings'!$R$21,'R_MC 2026 rankings'!$R$26,'R_MC 2026 rankings'!$R$31,'R_MC 2026 rankings'!$R$36,'R_MC 2026 rankings'!$R$41,'R_MC 2026 rankings'!$R$46)</c:f>
              <c:strCache>
                <c:ptCount val="9"/>
                <c:pt idx="0">
                  <c:v>BIG SCOOTER</c:v>
                </c:pt>
                <c:pt idx="1">
                  <c:v>CHOPPER &amp; CRUISER</c:v>
                </c:pt>
                <c:pt idx="2">
                  <c:v>OFF ROAD</c:v>
                </c:pt>
                <c:pt idx="3">
                  <c:v>ON-OFF</c:v>
                </c:pt>
                <c:pt idx="4">
                  <c:v>STREET</c:v>
                </c:pt>
                <c:pt idx="5">
                  <c:v>SUPERSPORT</c:v>
                </c:pt>
                <c:pt idx="6">
                  <c:v>SPORT-TOURER</c:v>
                </c:pt>
                <c:pt idx="7">
                  <c:v>TOURIST</c:v>
                </c:pt>
                <c:pt idx="8">
                  <c:v>OTHER</c:v>
                </c:pt>
              </c:strCache>
            </c:strRef>
          </c:cat>
          <c:val>
            <c:numRef>
              <c:f>('R_MC 2026 rankings'!$T$10,'R_MC 2026 rankings'!$T$15,'R_MC 2026 rankings'!$T$20,'R_MC 2026 rankings'!$T$25,'R_MC 2026 rankings'!$T$30,'R_MC 2026 rankings'!$T$35,'R_MC 2026 rankings'!$T$40,'R_MC 2026 rankings'!$T$45,'R_MC 2026 rankings'!$T$46)</c:f>
              <c:numCache>
                <c:formatCode>#,##0</c:formatCode>
                <c:ptCount val="9"/>
                <c:pt idx="0">
                  <c:v>901</c:v>
                </c:pt>
                <c:pt idx="1">
                  <c:v>218</c:v>
                </c:pt>
                <c:pt idx="2">
                  <c:v>309</c:v>
                </c:pt>
                <c:pt idx="3">
                  <c:v>1048</c:v>
                </c:pt>
                <c:pt idx="4">
                  <c:v>1188</c:v>
                </c:pt>
                <c:pt idx="5">
                  <c:v>247</c:v>
                </c:pt>
                <c:pt idx="6">
                  <c:v>39</c:v>
                </c:pt>
                <c:pt idx="7">
                  <c:v>376</c:v>
                </c:pt>
                <c:pt idx="8">
                  <c:v>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F3E1-462A-A12A-9CEF1CFEDE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9107910291701347"/>
          <c:y val="7.2917395742198896E-2"/>
          <c:w val="0.30082261058831061"/>
          <c:h val="0.90628062117235342"/>
        </c:manualLayout>
      </c:layout>
      <c:overlay val="0"/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 sz="1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NEW MP</a:t>
            </a:r>
            <a:endParaRPr lang="pl-PL" sz="9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 sz="1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FIRST REGISTRATIONS IN POLAND, 2024-2026</a:t>
            </a:r>
          </a:p>
        </c:rich>
      </c:tx>
      <c:layout>
        <c:manualLayout>
          <c:xMode val="edge"/>
          <c:yMode val="edge"/>
          <c:x val="0.20155076035342909"/>
          <c:y val="3.133159268929503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5271446934724646E-2"/>
          <c:y val="0.23759791122715404"/>
          <c:w val="0.75814068274691548"/>
          <c:h val="0.6449086161879895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'R_MP NEW 2026vs2025'!$B$10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979AC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'R_MP NEW 2026vs2025'!$C$3:$N$3</c:f>
              <c:strCache>
                <c:ptCount val="12"/>
                <c:pt idx="0">
                  <c:v> JAN </c:v>
                </c:pt>
                <c:pt idx="1">
                  <c:v> FEB 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'R_MP NEW 2026vs2025'!$C$10:$N$10</c:f>
              <c:numCache>
                <c:formatCode>#,##0</c:formatCode>
                <c:ptCount val="12"/>
                <c:pt idx="0">
                  <c:v>381</c:v>
                </c:pt>
                <c:pt idx="1">
                  <c:v>660</c:v>
                </c:pt>
                <c:pt idx="2">
                  <c:v>1134</c:v>
                </c:pt>
                <c:pt idx="3">
                  <c:v>1545</c:v>
                </c:pt>
                <c:pt idx="4">
                  <c:v>1609</c:v>
                </c:pt>
                <c:pt idx="5">
                  <c:v>1648</c:v>
                </c:pt>
                <c:pt idx="6">
                  <c:v>1808</c:v>
                </c:pt>
                <c:pt idx="7">
                  <c:v>1593</c:v>
                </c:pt>
                <c:pt idx="8">
                  <c:v>1244</c:v>
                </c:pt>
                <c:pt idx="9">
                  <c:v>1010</c:v>
                </c:pt>
                <c:pt idx="10">
                  <c:v>569</c:v>
                </c:pt>
                <c:pt idx="11">
                  <c:v>541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FC-4C87-900F-77CE72898D1F}"/>
            </c:ext>
          </c:extLst>
        </c:ser>
        <c:ser>
          <c:idx val="3"/>
          <c:order val="1"/>
          <c:tx>
            <c:strRef>
              <c:f>'R_MP NEW 2026vs2025'!$B$11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'R_MP NEW 2026vs2025'!$C$11:$N$11</c:f>
              <c:numCache>
                <c:formatCode>#,##0</c:formatCode>
                <c:ptCount val="12"/>
                <c:pt idx="0">
                  <c:v>553</c:v>
                </c:pt>
                <c:pt idx="1">
                  <c:v>586</c:v>
                </c:pt>
                <c:pt idx="2">
                  <c:v>1274</c:v>
                </c:pt>
                <c:pt idx="3">
                  <c:v>1725</c:v>
                </c:pt>
                <c:pt idx="4">
                  <c:v>1783</c:v>
                </c:pt>
                <c:pt idx="5">
                  <c:v>1862</c:v>
                </c:pt>
                <c:pt idx="6">
                  <c:v>1931</c:v>
                </c:pt>
                <c:pt idx="7">
                  <c:v>1545</c:v>
                </c:pt>
                <c:pt idx="8">
                  <c:v>1322</c:v>
                </c:pt>
                <c:pt idx="9">
                  <c:v>1033</c:v>
                </c:pt>
                <c:pt idx="10">
                  <c:v>687</c:v>
                </c:pt>
                <c:pt idx="11">
                  <c:v>566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5FC-4C87-900F-77CE72898D1F}"/>
            </c:ext>
          </c:extLst>
        </c:ser>
        <c:ser>
          <c:idx val="2"/>
          <c:order val="2"/>
          <c:tx>
            <c:strRef>
              <c:f>'R_MP NEW 2026vs2025'!$B$12</c:f>
              <c:strCache>
                <c:ptCount val="1"/>
                <c:pt idx="0">
                  <c:v>2026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'R_MP NEW 2026vs2025'!$C$3:$N$3</c:f>
              <c:strCache>
                <c:ptCount val="12"/>
                <c:pt idx="0">
                  <c:v> JAN </c:v>
                </c:pt>
                <c:pt idx="1">
                  <c:v> FEB 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'R_MP NEW 2026vs2025'!$C$12:$N$12</c:f>
              <c:numCache>
                <c:formatCode>#,##0</c:formatCode>
                <c:ptCount val="12"/>
                <c:pt idx="0">
                  <c:v>407</c:v>
                </c:pt>
                <c:pt idx="1">
                  <c:v>645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5FC-4C87-900F-77CE72898D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93895823"/>
        <c:axId val="1"/>
      </c:barChart>
      <c:catAx>
        <c:axId val="19938958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993895823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7331017210634931"/>
          <c:y val="0.362935520788361"/>
          <c:w val="0.10992719039891008"/>
          <c:h val="0.33421379768782167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 sz="9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NEW MP</a:t>
            </a:r>
            <a:endParaRPr lang="pl-PL" sz="2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 sz="9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FIRST REGISTRATIONS IN POLAND</a:t>
            </a:r>
            <a:endParaRPr lang="pl-PL" sz="2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 sz="9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I-II 2025 - 2026</a:t>
            </a:r>
          </a:p>
        </c:rich>
      </c:tx>
      <c:layout>
        <c:manualLayout>
          <c:xMode val="edge"/>
          <c:yMode val="edge"/>
          <c:x val="0.21846890669276603"/>
          <c:y val="3.733746284995698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036060309465419"/>
          <c:y val="0.19740284776132275"/>
          <c:w val="0.68243393342204528"/>
          <c:h val="0.696104778947822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'R_MP NEW 2026vs2025'!$B$11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7079145225094938E-3"/>
                  <c:y val="-7.6408030535507756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17F-4AD9-9A85-B5BAE39CE467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'R_MP NEW 2026vs2025'!$O$3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'R_MP NEW 2026vs2025'!$G$17</c:f>
              <c:numCache>
                <c:formatCode>_-* #\ ##0\ _z_ł_-;\-* #\ ##0\ _z_ł_-;_-* "-"??\ _z_ł_-;_-@_-</c:formatCode>
                <c:ptCount val="1"/>
                <c:pt idx="0">
                  <c:v>1139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17F-4AD9-9A85-B5BAE39CE467}"/>
            </c:ext>
          </c:extLst>
        </c:ser>
        <c:ser>
          <c:idx val="2"/>
          <c:order val="1"/>
          <c:tx>
            <c:strRef>
              <c:f>'R_MP NEW 2026vs2025'!$B$12</c:f>
              <c:strCache>
                <c:ptCount val="1"/>
                <c:pt idx="0">
                  <c:v>2026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5371592064505449E-2"/>
                  <c:y val="3.288952517298974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17F-4AD9-9A85-B5BAE39CE467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'R_MP NEW 2026vs2025'!$O$3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'R_MP NEW 2026vs2025'!$O$12</c:f>
              <c:numCache>
                <c:formatCode>#,##0</c:formatCode>
                <c:ptCount val="1"/>
                <c:pt idx="0">
                  <c:v>1052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17F-4AD9-9A85-B5BAE39CE4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1993899983"/>
        <c:axId val="1"/>
      </c:barChart>
      <c:catAx>
        <c:axId val="19938999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_-* #\ ##0\ _z_ł_-;\-* #\ 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993899983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4236811614764373"/>
          <c:y val="0.41819518014793605"/>
          <c:w val="0.14414863682580215"/>
          <c:h val="0.21818863551147011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 sz="9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USED PTW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 sz="9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FIRST REGISTRATIONS IN POLAND, 2025-2026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 sz="9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layout>
        <c:manualLayout>
          <c:xMode val="edge"/>
          <c:yMode val="edge"/>
          <c:x val="0.23582102128774035"/>
          <c:y val="5.855955505561805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660999576156804"/>
          <c:y val="0.26202858038047283"/>
          <c:w val="0.63398349036544766"/>
          <c:h val="0.571698720830121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'R_PTW USED 2026vs2025'!$D$10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USED 2026vs2025'!$C$2:$N$2</c:f>
              <c:strCache>
                <c:ptCount val="12"/>
                <c:pt idx="0">
                  <c:v> JAN </c:v>
                </c:pt>
                <c:pt idx="1">
                  <c:v> FEB 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'R_PTW USED 2026vs2025'!$C$46:$N$46</c:f>
              <c:numCache>
                <c:formatCode>#,##0</c:formatCode>
                <c:ptCount val="12"/>
                <c:pt idx="0">
                  <c:v>5896</c:v>
                </c:pt>
                <c:pt idx="1">
                  <c:v>6847</c:v>
                </c:pt>
                <c:pt idx="2">
                  <c:v>11102</c:v>
                </c:pt>
                <c:pt idx="3">
                  <c:v>12685</c:v>
                </c:pt>
                <c:pt idx="4">
                  <c:v>11080</c:v>
                </c:pt>
                <c:pt idx="5">
                  <c:v>10896</c:v>
                </c:pt>
                <c:pt idx="6">
                  <c:v>11657</c:v>
                </c:pt>
                <c:pt idx="7">
                  <c:v>8569</c:v>
                </c:pt>
                <c:pt idx="8">
                  <c:v>7918</c:v>
                </c:pt>
                <c:pt idx="9">
                  <c:v>6352</c:v>
                </c:pt>
                <c:pt idx="10">
                  <c:v>4737</c:v>
                </c:pt>
                <c:pt idx="11">
                  <c:v>4768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2E-4B9B-842C-C89AAD580C22}"/>
            </c:ext>
          </c:extLst>
        </c:ser>
        <c:ser>
          <c:idx val="1"/>
          <c:order val="1"/>
          <c:tx>
            <c:strRef>
              <c:f>'R_PTW USED 2026vs2025'!$C$10</c:f>
              <c:strCache>
                <c:ptCount val="1"/>
                <c:pt idx="0">
                  <c:v>2026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USED 2026vs2025'!$C$2:$N$2</c:f>
              <c:strCache>
                <c:ptCount val="12"/>
                <c:pt idx="0">
                  <c:v> JAN </c:v>
                </c:pt>
                <c:pt idx="1">
                  <c:v> FEB 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'R_PTW USED 2026vs2025'!$C$5:$N$5</c:f>
              <c:numCache>
                <c:formatCode>#,##0</c:formatCode>
                <c:ptCount val="12"/>
                <c:pt idx="0">
                  <c:v>4592</c:v>
                </c:pt>
                <c:pt idx="1">
                  <c:v>5823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62E-4B9B-842C-C89AAD580C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93885839"/>
        <c:axId val="1"/>
      </c:barChart>
      <c:catAx>
        <c:axId val="1993885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993885839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9872785966830073"/>
          <c:y val="0.31564398200224975"/>
          <c:w val="0.19048263218724559"/>
          <c:h val="0.34809336332958385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44" r="0.75000000000000044" t="1" header="0.5" footer="0.5"/>
    <c:pageSetup paperSize="9" orientation="landscape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USED PTW
FIRST REGISTRATIONS IN POLAND
I-II 2025 - 2026</a:t>
            </a:r>
          </a:p>
        </c:rich>
      </c:tx>
      <c:layout>
        <c:manualLayout>
          <c:xMode val="edge"/>
          <c:yMode val="edge"/>
          <c:x val="0.26316150136405364"/>
          <c:y val="4.326840723856886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724616264351939"/>
          <c:y val="0.22418932874850372"/>
          <c:w val="0.56745973104773151"/>
          <c:h val="0.6548688287127348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'R_PTW USED 2026vs2025'!$G$10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2.3057757210691904E-3"/>
                  <c:y val="1.091287884538699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C08-4A77-B20A-2BD03BF74BD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USED 2026vs2025'!$O$2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'R_PTW USED 2026vs2025'!$G$13</c:f>
              <c:numCache>
                <c:formatCode>_-* #\ ##0\ _z_ł_-;\-* #\ ##0\ _z_ł_-;_-* "-"??\ _z_ł_-;_-@_-</c:formatCode>
                <c:ptCount val="1"/>
                <c:pt idx="0">
                  <c:v>12743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C08-4A77-B20A-2BD03BF74BD9}"/>
            </c:ext>
          </c:extLst>
        </c:ser>
        <c:ser>
          <c:idx val="2"/>
          <c:order val="1"/>
          <c:tx>
            <c:strRef>
              <c:f>'R_PTW USED 2026vs2025'!$F$10</c:f>
              <c:strCache>
                <c:ptCount val="1"/>
                <c:pt idx="0">
                  <c:v>2026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7209869061644244E-3"/>
                  <c:y val="-3.217503735897236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C08-4A77-B20A-2BD03BF74BD9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USED 2026vs2025'!$O$2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'R_PTW USED 2026vs2025'!$O$5</c:f>
              <c:numCache>
                <c:formatCode>#,##0</c:formatCode>
                <c:ptCount val="1"/>
                <c:pt idx="0">
                  <c:v>10415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C08-4A77-B20A-2BD03BF74B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1993877935"/>
        <c:axId val="1"/>
      </c:barChart>
      <c:catAx>
        <c:axId val="1993877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_-* #\ ##0\ _z_ł_-;\-* #\ 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993877935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2761180714479654"/>
          <c:y val="0.35966026370597481"/>
          <c:w val="0.15764038115925161"/>
          <c:h val="0.28655873767991391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44" r="0.75000000000000044" t="1" header="0.5" footer="0.5"/>
    <c:pageSetup paperSize="9" orientation="landscape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STRUCTURE of USED PTW FIRST REGISTRATIONS
I-II 2026</a:t>
            </a:r>
          </a:p>
        </c:rich>
      </c:tx>
      <c:layout>
        <c:manualLayout>
          <c:xMode val="edge"/>
          <c:yMode val="edge"/>
          <c:x val="0.10347611732537636"/>
          <c:y val="3.543923872474932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2748690768464561"/>
          <c:y val="0.23159595139804751"/>
          <c:w val="0.42940510166913509"/>
          <c:h val="0.65722950141638636"/>
        </c:manualLayout>
      </c:layout>
      <c:pieChart>
        <c:varyColors val="1"/>
        <c:ser>
          <c:idx val="1"/>
          <c:order val="0"/>
          <c:tx>
            <c:strRef>
              <c:f>'R_PTW USED 2026vs2025'!$O$2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008FD4"/>
            </a:solidFill>
            <a:ln w="12700">
              <a:noFill/>
              <a:prstDash val="solid"/>
            </a:ln>
          </c:spPr>
          <c:dPt>
            <c:idx val="0"/>
            <c:bubble3D val="0"/>
            <c:spPr>
              <a:solidFill>
                <a:srgbClr val="15448A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3BFE-424D-91B6-B6B0F2501933}"/>
              </c:ext>
            </c:extLst>
          </c:dPt>
          <c:dPt>
            <c:idx val="1"/>
            <c:bubble3D val="0"/>
            <c:spPr>
              <a:solidFill>
                <a:srgbClr val="94CBEE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3BFE-424D-91B6-B6B0F2501933}"/>
              </c:ext>
            </c:extLst>
          </c:dPt>
          <c:dLbls>
            <c:dLbl>
              <c:idx val="1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BFE-424D-91B6-B6B0F2501933}"/>
                </c:ext>
              </c:extLst>
            </c:dLbl>
            <c:spPr>
              <a:ln>
                <a:solidFill>
                  <a:schemeClr val="accent1"/>
                </a:solidFill>
              </a:ln>
            </c:spPr>
            <c:txPr>
              <a:bodyPr vertOverflow="overflow" horzOverflow="overflow" wrap="none" lIns="108000" tIns="72000" rIns="108000" bIns="72000">
                <a:spAutoFit/>
              </a:bodyPr>
              <a:lstStyle/>
              <a:p>
                <a:pPr>
                  <a:defRPr sz="1000"/>
                </a:pPr>
                <a:endParaRPr lang="pl-PL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</c15:spPr>
              </c:ext>
            </c:extLst>
          </c:dLbls>
          <c:cat>
            <c:strRef>
              <c:f>'R_PTW USED 2026vs2025'!$B$3:$B$4</c:f>
              <c:strCache>
                <c:ptCount val="2"/>
                <c:pt idx="0">
                  <c:v> MOTORCYCLES </c:v>
                </c:pt>
                <c:pt idx="1">
                  <c:v> MOPEDS </c:v>
                </c:pt>
              </c:strCache>
            </c:strRef>
          </c:cat>
          <c:val>
            <c:numRef>
              <c:f>'R_PTW USED 2026vs2025'!$P$3:$P$4</c:f>
              <c:numCache>
                <c:formatCode>0.0%</c:formatCode>
                <c:ptCount val="2"/>
                <c:pt idx="0">
                  <c:v>0.91166586653864623</c:v>
                </c:pt>
                <c:pt idx="1">
                  <c:v>8.8334133461353812E-2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3BFE-424D-91B6-B6B0F25019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6"/>
      </c:pieChart>
      <c:spPr>
        <a:ln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 Nova" panose="020B0504020202020204" pitchFamily="34" charset="0"/>
                <a:ea typeface="Arial"/>
                <a:cs typeface="Arial"/>
              </a:defRPr>
            </a:pPr>
            <a:r>
              <a:rPr lang="pl-PL" b="0">
                <a:latin typeface="Arial Nova" panose="020B0504020202020204" pitchFamily="34" charset="0"/>
              </a:rPr>
              <a:t>MOTORCYCLES - FIRST REGISTRATIONS IN POLAND 
YEAR 2026</a:t>
            </a:r>
          </a:p>
        </c:rich>
      </c:tx>
      <c:layout>
        <c:manualLayout>
          <c:xMode val="edge"/>
          <c:yMode val="edge"/>
          <c:x val="0.24059628627292506"/>
          <c:y val="3.028899462433505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63465727736492"/>
          <c:y val="0.23177142275854176"/>
          <c:w val="0.83828460102281033"/>
          <c:h val="0.65104332235545437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'R_MC&amp;MP structure 2026'!$B$11</c:f>
              <c:strCache>
                <c:ptCount val="1"/>
                <c:pt idx="0">
                  <c:v>USED MC** 2026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STY</c:v>
              </c:pt>
              <c:pt idx="1">
                <c:v>LUT</c:v>
              </c:pt>
              <c:pt idx="2">
                <c:v>MAR</c:v>
              </c:pt>
              <c:pt idx="3">
                <c:v>KWI</c:v>
              </c:pt>
              <c:pt idx="4">
                <c:v>MAJ</c:v>
              </c:pt>
              <c:pt idx="5">
                <c:v>CZE</c:v>
              </c:pt>
              <c:pt idx="6">
                <c:v>LIP</c:v>
              </c:pt>
              <c:pt idx="7">
                <c:v>SIE</c:v>
              </c:pt>
              <c:pt idx="8">
                <c:v>WRZ</c:v>
              </c:pt>
              <c:pt idx="9">
                <c:v>PAŹ</c:v>
              </c:pt>
              <c:pt idx="10">
                <c:v>LIS</c:v>
              </c:pt>
              <c:pt idx="11">
                <c:v>GRU</c:v>
              </c:pt>
            </c:strLit>
          </c:cat>
          <c:val>
            <c:numRef>
              <c:f>'R_MC&amp;MP structure 2026'!$C$11:$N$11</c:f>
              <c:numCache>
                <c:formatCode>#,##0</c:formatCode>
                <c:ptCount val="12"/>
                <c:pt idx="0">
                  <c:v>4166</c:v>
                </c:pt>
                <c:pt idx="1">
                  <c:v>5329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25-473B-9F79-96127E4D41BE}"/>
            </c:ext>
          </c:extLst>
        </c:ser>
        <c:ser>
          <c:idx val="0"/>
          <c:order val="1"/>
          <c:tx>
            <c:strRef>
              <c:f>'R_MC&amp;MP structure 2026'!$B$10</c:f>
              <c:strCache>
                <c:ptCount val="1"/>
                <c:pt idx="0">
                  <c:v>NEW MC* 2026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STY</c:v>
              </c:pt>
              <c:pt idx="1">
                <c:v>LUT</c:v>
              </c:pt>
              <c:pt idx="2">
                <c:v>MAR</c:v>
              </c:pt>
              <c:pt idx="3">
                <c:v>KWI</c:v>
              </c:pt>
              <c:pt idx="4">
                <c:v>MAJ</c:v>
              </c:pt>
              <c:pt idx="5">
                <c:v>CZE</c:v>
              </c:pt>
              <c:pt idx="6">
                <c:v>LIP</c:v>
              </c:pt>
              <c:pt idx="7">
                <c:v>SIE</c:v>
              </c:pt>
              <c:pt idx="8">
                <c:v>WRZ</c:v>
              </c:pt>
              <c:pt idx="9">
                <c:v>PAŹ</c:v>
              </c:pt>
              <c:pt idx="10">
                <c:v>LIS</c:v>
              </c:pt>
              <c:pt idx="11">
                <c:v>GRU</c:v>
              </c:pt>
            </c:strLit>
          </c:cat>
          <c:val>
            <c:numRef>
              <c:f>'R_MC&amp;MP structure 2026'!$C$10:$N$10</c:f>
              <c:numCache>
                <c:formatCode>#,##0</c:formatCode>
                <c:ptCount val="12"/>
                <c:pt idx="0">
                  <c:v>1803</c:v>
                </c:pt>
                <c:pt idx="1">
                  <c:v>2572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A25-473B-9F79-96127E4D41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1893888"/>
        <c:axId val="41895808"/>
      </c:barChart>
      <c:lineChart>
        <c:grouping val="standard"/>
        <c:varyColors val="0"/>
        <c:ser>
          <c:idx val="2"/>
          <c:order val="2"/>
          <c:tx>
            <c:strRef>
              <c:f>'R_MC&amp;MP structure 2026'!$B$8</c:f>
              <c:strCache>
                <c:ptCount val="1"/>
                <c:pt idx="0">
                  <c:v>TOTAL MC 2025</c:v>
                </c:pt>
              </c:strCache>
            </c:strRef>
          </c:tx>
          <c:spPr>
            <a:ln w="25400">
              <a:solidFill>
                <a:srgbClr val="979ACA"/>
              </a:solidFill>
              <a:prstDash val="solid"/>
            </a:ln>
          </c:spPr>
          <c:marker>
            <c:symbol val="none"/>
          </c:marker>
          <c:val>
            <c:numRef>
              <c:f>'R_MC&amp;MP structure 2026'!$C$8:$N$8</c:f>
              <c:numCache>
                <c:formatCode>#,##0</c:formatCode>
                <c:ptCount val="12"/>
                <c:pt idx="0">
                  <c:v>6459</c:v>
                </c:pt>
                <c:pt idx="1">
                  <c:v>8331</c:v>
                </c:pt>
                <c:pt idx="2">
                  <c:v>14817</c:v>
                </c:pt>
                <c:pt idx="3">
                  <c:v>16827</c:v>
                </c:pt>
                <c:pt idx="4">
                  <c:v>15156</c:v>
                </c:pt>
                <c:pt idx="5">
                  <c:v>14694</c:v>
                </c:pt>
                <c:pt idx="6">
                  <c:v>15638</c:v>
                </c:pt>
                <c:pt idx="7">
                  <c:v>11252</c:v>
                </c:pt>
                <c:pt idx="8">
                  <c:v>9860</c:v>
                </c:pt>
                <c:pt idx="9">
                  <c:v>7712</c:v>
                </c:pt>
                <c:pt idx="10">
                  <c:v>5654</c:v>
                </c:pt>
                <c:pt idx="11">
                  <c:v>6010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A25-473B-9F79-96127E4D41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893888"/>
        <c:axId val="41895808"/>
      </c:lineChart>
      <c:catAx>
        <c:axId val="41893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18958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1895808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189388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9055962334605081"/>
          <c:y val="0.26609876157211126"/>
          <c:w val="0.29331047460436033"/>
          <c:h val="0.2122678327484326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 Nova" panose="020B0504020202020204" pitchFamily="34" charset="0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l-PL"/>
              <a:t>MOPEDS - FIRST</a:t>
            </a:r>
            <a:r>
              <a:rPr lang="pl-PL" baseline="0"/>
              <a:t> REGISTRATIONS IN POLAND</a:t>
            </a:r>
            <a:r>
              <a:rPr lang="pl-PL"/>
              <a:t> 
YEAR</a:t>
            </a:r>
            <a:r>
              <a:rPr lang="pl-PL" baseline="0"/>
              <a:t> </a:t>
            </a:r>
            <a:r>
              <a:rPr lang="pl-PL"/>
              <a:t>2026</a:t>
            </a:r>
          </a:p>
        </c:rich>
      </c:tx>
      <c:layout>
        <c:manualLayout>
          <c:xMode val="edge"/>
          <c:yMode val="edge"/>
          <c:x val="0.29714818357985623"/>
          <c:y val="3.376643382331159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973890540800443"/>
          <c:y val="0.19369986264613023"/>
          <c:w val="0.82130538509426532"/>
          <c:h val="0.68941810827014527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'R_MC&amp;MP structure 2026'!$B$26</c:f>
              <c:strCache>
                <c:ptCount val="1"/>
                <c:pt idx="0">
                  <c:v>USED MP** 2026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STY</c:v>
              </c:pt>
              <c:pt idx="1">
                <c:v>LUT</c:v>
              </c:pt>
              <c:pt idx="2">
                <c:v>MAR</c:v>
              </c:pt>
              <c:pt idx="3">
                <c:v>KWI</c:v>
              </c:pt>
              <c:pt idx="4">
                <c:v>MAJ</c:v>
              </c:pt>
              <c:pt idx="5">
                <c:v>CZE</c:v>
              </c:pt>
              <c:pt idx="6">
                <c:v>LIP</c:v>
              </c:pt>
              <c:pt idx="7">
                <c:v>SIE</c:v>
              </c:pt>
              <c:pt idx="8">
                <c:v>WRZ</c:v>
              </c:pt>
              <c:pt idx="9">
                <c:v>PAŹ</c:v>
              </c:pt>
              <c:pt idx="10">
                <c:v>LIS</c:v>
              </c:pt>
              <c:pt idx="11">
                <c:v>GRU</c:v>
              </c:pt>
            </c:strLit>
          </c:cat>
          <c:val>
            <c:numRef>
              <c:f>'R_MC&amp;MP structure 2026'!$C$26:$N$26</c:f>
              <c:numCache>
                <c:formatCode>#,##0</c:formatCode>
                <c:ptCount val="12"/>
                <c:pt idx="0">
                  <c:v>426</c:v>
                </c:pt>
                <c:pt idx="1">
                  <c:v>494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A0-4ABC-AE5F-E108198D6039}"/>
            </c:ext>
          </c:extLst>
        </c:ser>
        <c:ser>
          <c:idx val="0"/>
          <c:order val="1"/>
          <c:tx>
            <c:strRef>
              <c:f>'R_MC&amp;MP structure 2026'!$B$25</c:f>
              <c:strCache>
                <c:ptCount val="1"/>
                <c:pt idx="0">
                  <c:v>NEW MP* 2026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STY</c:v>
              </c:pt>
              <c:pt idx="1">
                <c:v>LUT</c:v>
              </c:pt>
              <c:pt idx="2">
                <c:v>MAR</c:v>
              </c:pt>
              <c:pt idx="3">
                <c:v>KWI</c:v>
              </c:pt>
              <c:pt idx="4">
                <c:v>MAJ</c:v>
              </c:pt>
              <c:pt idx="5">
                <c:v>CZE</c:v>
              </c:pt>
              <c:pt idx="6">
                <c:v>LIP</c:v>
              </c:pt>
              <c:pt idx="7">
                <c:v>SIE</c:v>
              </c:pt>
              <c:pt idx="8">
                <c:v>WRZ</c:v>
              </c:pt>
              <c:pt idx="9">
                <c:v>PAŹ</c:v>
              </c:pt>
              <c:pt idx="10">
                <c:v>LIS</c:v>
              </c:pt>
              <c:pt idx="11">
                <c:v>GRU</c:v>
              </c:pt>
            </c:strLit>
          </c:cat>
          <c:val>
            <c:numRef>
              <c:f>'R_MC&amp;MP structure 2026'!$C$25:$N$25</c:f>
              <c:numCache>
                <c:formatCode>#,##0</c:formatCode>
                <c:ptCount val="12"/>
                <c:pt idx="0">
                  <c:v>407</c:v>
                </c:pt>
                <c:pt idx="1">
                  <c:v>645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EA0-4ABC-AE5F-E108198D60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1905152"/>
        <c:axId val="41907328"/>
      </c:barChart>
      <c:lineChart>
        <c:grouping val="standard"/>
        <c:varyColors val="0"/>
        <c:ser>
          <c:idx val="2"/>
          <c:order val="2"/>
          <c:tx>
            <c:strRef>
              <c:f>'R_MC&amp;MP structure 2026'!$B$23</c:f>
              <c:strCache>
                <c:ptCount val="1"/>
                <c:pt idx="0">
                  <c:v>TOTAL MP 2025</c:v>
                </c:pt>
              </c:strCache>
            </c:strRef>
          </c:tx>
          <c:spPr>
            <a:ln w="25400">
              <a:solidFill>
                <a:srgbClr val="979ACA"/>
              </a:solidFill>
              <a:prstDash val="solid"/>
            </a:ln>
          </c:spPr>
          <c:marker>
            <c:symbol val="none"/>
          </c:marker>
          <c:val>
            <c:numRef>
              <c:f>'R_MC&amp;MP structure 2026'!$C$23:$N$23</c:f>
              <c:numCache>
                <c:formatCode>#,##0</c:formatCode>
                <c:ptCount val="12"/>
                <c:pt idx="0">
                  <c:v>1240</c:v>
                </c:pt>
                <c:pt idx="1">
                  <c:v>1308</c:v>
                </c:pt>
                <c:pt idx="2">
                  <c:v>2418</c:v>
                </c:pt>
                <c:pt idx="3">
                  <c:v>3040</c:v>
                </c:pt>
                <c:pt idx="4">
                  <c:v>3018</c:v>
                </c:pt>
                <c:pt idx="5">
                  <c:v>3066</c:v>
                </c:pt>
                <c:pt idx="6">
                  <c:v>3283</c:v>
                </c:pt>
                <c:pt idx="7">
                  <c:v>2669</c:v>
                </c:pt>
                <c:pt idx="8">
                  <c:v>2363</c:v>
                </c:pt>
                <c:pt idx="9">
                  <c:v>1724</c:v>
                </c:pt>
                <c:pt idx="10">
                  <c:v>1190</c:v>
                </c:pt>
                <c:pt idx="11">
                  <c:v>1011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EA0-4ABC-AE5F-E108198D60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905152"/>
        <c:axId val="41907328"/>
      </c:lineChart>
      <c:catAx>
        <c:axId val="41905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l-PL"/>
          </a:p>
        </c:txPr>
        <c:crossAx val="419073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1907328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l-PL"/>
          </a:p>
        </c:txPr>
        <c:crossAx val="4190515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036701833562165"/>
          <c:y val="0.24243820251644474"/>
          <c:w val="0.27986917523160071"/>
          <c:h val="0.1662339022908760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 Nova" panose="020B0504020202020204" pitchFamily="34" charset="0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NEW and USED PTW
FIRST REGISTRATIONS IN POLAND
I-II</a:t>
            </a:r>
            <a:r>
              <a:rPr lang="pl-PL" baseline="0"/>
              <a:t> </a:t>
            </a:r>
            <a:r>
              <a:rPr lang="pl-PL"/>
              <a:t>2025 - 2026</a:t>
            </a:r>
          </a:p>
        </c:rich>
      </c:tx>
      <c:layout>
        <c:manualLayout>
          <c:xMode val="edge"/>
          <c:yMode val="edge"/>
          <c:x val="0.25659051239284747"/>
          <c:y val="3.53982300884955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724613756700558"/>
          <c:y val="0.16930592273904613"/>
          <c:w val="0.62989750929128507"/>
          <c:h val="0.6981534458404118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'R_PTW 2026vs2025'!$D$10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9.2417333243976219E-3"/>
                  <c:y val="6.8443682375457443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17E-4182-927A-4F77BAC0A322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2026vs2025'!$O$2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'R_PTW 2026vs2025'!$G$13</c:f>
              <c:numCache>
                <c:formatCode>_-* #\ ##0\ _z_ł_-;\-* #\ ##0\ _z_ł_-;_-* "-"??\ _z_ł_-;_-@_-</c:formatCode>
                <c:ptCount val="1"/>
                <c:pt idx="0">
                  <c:v>17338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17E-4182-927A-4F77BAC0A322}"/>
            </c:ext>
          </c:extLst>
        </c:ser>
        <c:ser>
          <c:idx val="2"/>
          <c:order val="1"/>
          <c:tx>
            <c:strRef>
              <c:f>'R_PTW 2026vs2025'!$C$10</c:f>
              <c:strCache>
                <c:ptCount val="1"/>
                <c:pt idx="0">
                  <c:v>2026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D17E-4182-927A-4F77BAC0A322}"/>
              </c:ext>
            </c:extLst>
          </c:dPt>
          <c:dLbls>
            <c:dLbl>
              <c:idx val="0"/>
              <c:layout>
                <c:manualLayout>
                  <c:x val="4.2728396904966387E-3"/>
                  <c:y val="-5.5765024689609912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17E-4182-927A-4F77BAC0A322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2026vs2025'!$O$2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'R_PTW 2026vs2025'!$F$13</c:f>
              <c:numCache>
                <c:formatCode>_-* #\ ##0\ _z_ł_-;\-* #\ ##0\ _z_ł_-;_-* "-"??\ _z_ł_-;_-@_-</c:formatCode>
                <c:ptCount val="1"/>
                <c:pt idx="0">
                  <c:v>15842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17E-4182-927A-4F77BAC0A3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1993882511"/>
        <c:axId val="1"/>
      </c:barChart>
      <c:catAx>
        <c:axId val="1993882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_-* #\ ##0\ _z_ł_-;\-* #\ 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993882511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6702196708170098"/>
          <c:y val="0.49416734412623198"/>
          <c:w val="0.11576716703515511"/>
          <c:h val="0.12281079909259129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STRUCTURE NEW and USED 
PTW FIRST REGISTRATIONS
I-II 2026</a:t>
            </a:r>
          </a:p>
        </c:rich>
      </c:tx>
      <c:layout>
        <c:manualLayout>
          <c:xMode val="edge"/>
          <c:yMode val="edge"/>
          <c:x val="0.23155418758873614"/>
          <c:y val="3.166737302313131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2748690768464561"/>
          <c:y val="0.23159595139804751"/>
          <c:w val="0.42940510166913509"/>
          <c:h val="0.65722950141638636"/>
        </c:manualLayout>
      </c:layout>
      <c:pieChart>
        <c:varyColors val="1"/>
        <c:ser>
          <c:idx val="1"/>
          <c:order val="0"/>
          <c:tx>
            <c:strRef>
              <c:f>'R_PTW 2026vs2025'!$O$2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008FD4"/>
            </a:solidFill>
            <a:ln w="12700">
              <a:noFill/>
              <a:prstDash val="solid"/>
            </a:ln>
          </c:spPr>
          <c:dPt>
            <c:idx val="0"/>
            <c:bubble3D val="0"/>
            <c:spPr>
              <a:solidFill>
                <a:srgbClr val="15448A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4332-49F1-9793-A0095A4F450E}"/>
              </c:ext>
            </c:extLst>
          </c:dPt>
          <c:dPt>
            <c:idx val="1"/>
            <c:bubble3D val="0"/>
            <c:spPr>
              <a:solidFill>
                <a:srgbClr val="94CBEE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4332-49F1-9793-A0095A4F450E}"/>
              </c:ext>
            </c:extLst>
          </c:dPt>
          <c:dLbls>
            <c:dLbl>
              <c:idx val="1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332-49F1-9793-A0095A4F450E}"/>
                </c:ext>
              </c:extLst>
            </c:dLbl>
            <c:spPr>
              <a:ln>
                <a:solidFill>
                  <a:schemeClr val="accent1"/>
                </a:solidFill>
              </a:ln>
            </c:spPr>
            <c:txPr>
              <a:bodyPr vertOverflow="overflow" horzOverflow="overflow" wrap="none" lIns="108000" tIns="72000" rIns="108000" bIns="72000">
                <a:spAutoFit/>
              </a:bodyPr>
              <a:lstStyle/>
              <a:p>
                <a:pPr>
                  <a:defRPr sz="1000"/>
                </a:pPr>
                <a:endParaRPr lang="pl-PL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</c15:spPr>
              </c:ext>
            </c:extLst>
          </c:dLbls>
          <c:cat>
            <c:strRef>
              <c:f>'R_PTW 2026vs2025'!$B$3:$B$4</c:f>
              <c:strCache>
                <c:ptCount val="2"/>
                <c:pt idx="0">
                  <c:v> MOTORCYCLES </c:v>
                </c:pt>
                <c:pt idx="1">
                  <c:v> MOPEDS </c:v>
                </c:pt>
              </c:strCache>
            </c:strRef>
          </c:cat>
          <c:val>
            <c:numRef>
              <c:f>'R_PTW 2026vs2025'!$P$3:$P$4</c:f>
              <c:numCache>
                <c:formatCode>0.0%</c:formatCode>
                <c:ptCount val="2"/>
                <c:pt idx="0">
                  <c:v>0.87552076757985098</c:v>
                </c:pt>
                <c:pt idx="1">
                  <c:v>0.12447923242014897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4332-49F1-9793-A0095A4F45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6"/>
      </c:pieChart>
      <c:spPr>
        <a:ln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 sz="9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NEW PTW</a:t>
            </a:r>
            <a:endParaRPr lang="pl-PL" sz="9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 sz="9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FIRST REGISTRATIONS IN POLAND, 2025-2026</a:t>
            </a:r>
            <a:endParaRPr lang="pl-PL" sz="9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 sz="9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layout>
        <c:manualLayout>
          <c:xMode val="edge"/>
          <c:yMode val="edge"/>
          <c:x val="0.20406397139620022"/>
          <c:y val="4.267904011998499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660999576156804"/>
          <c:y val="0.26202858038047239"/>
          <c:w val="0.63398349036544721"/>
          <c:h val="0.57169872083012163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'R_PTW NEW 2026vs2025'!$D$10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NEW 2026vs2025'!$C$2:$N$2</c:f>
              <c:strCache>
                <c:ptCount val="12"/>
                <c:pt idx="0">
                  <c:v> JAN </c:v>
                </c:pt>
                <c:pt idx="1">
                  <c:v> FEB 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'R_PTW NEW 2026vs2025'!$C$46:$N$46</c:f>
              <c:numCache>
                <c:formatCode>#,##0</c:formatCode>
                <c:ptCount val="12"/>
                <c:pt idx="0">
                  <c:v>1803</c:v>
                </c:pt>
                <c:pt idx="1">
                  <c:v>2792</c:v>
                </c:pt>
                <c:pt idx="2">
                  <c:v>6133</c:v>
                </c:pt>
                <c:pt idx="3">
                  <c:v>7182</c:v>
                </c:pt>
                <c:pt idx="4">
                  <c:v>7094</c:v>
                </c:pt>
                <c:pt idx="5">
                  <c:v>6864</c:v>
                </c:pt>
                <c:pt idx="6">
                  <c:v>7264</c:v>
                </c:pt>
                <c:pt idx="7">
                  <c:v>5352</c:v>
                </c:pt>
                <c:pt idx="8">
                  <c:v>4305</c:v>
                </c:pt>
                <c:pt idx="9">
                  <c:v>3084</c:v>
                </c:pt>
                <c:pt idx="10">
                  <c:v>2107</c:v>
                </c:pt>
                <c:pt idx="11">
                  <c:v>2253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7D-4228-BC2D-66ABDD63B089}"/>
            </c:ext>
          </c:extLst>
        </c:ser>
        <c:ser>
          <c:idx val="3"/>
          <c:order val="1"/>
          <c:tx>
            <c:strRef>
              <c:f>'R_PTW NEW 2026vs2025'!$C$10</c:f>
              <c:strCache>
                <c:ptCount val="1"/>
                <c:pt idx="0">
                  <c:v>2026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NEW 2026vs2025'!$C$2:$N$2</c:f>
              <c:strCache>
                <c:ptCount val="12"/>
                <c:pt idx="0">
                  <c:v> JAN </c:v>
                </c:pt>
                <c:pt idx="1">
                  <c:v> FEB 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'R_PTW NEW 2026vs2025'!$C$5:$N$5</c:f>
              <c:numCache>
                <c:formatCode>#,##0</c:formatCode>
                <c:ptCount val="12"/>
                <c:pt idx="0">
                  <c:v>2210</c:v>
                </c:pt>
                <c:pt idx="1">
                  <c:v>3217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67D-4228-BC2D-66ABDD63B0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93899567"/>
        <c:axId val="1"/>
      </c:barChart>
      <c:catAx>
        <c:axId val="19938995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993899567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8314619024031971"/>
          <c:y val="0.50149043869516308"/>
          <c:w val="0.10173501631168125"/>
          <c:h val="0.12389763779527563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NEW PTW
FIRST REGISTRATIONS IN POLAND
I-II</a:t>
            </a:r>
            <a:r>
              <a:rPr lang="pl-PL" baseline="0"/>
              <a:t> </a:t>
            </a:r>
            <a:r>
              <a:rPr lang="pl-PL"/>
              <a:t>2025 - 2026</a:t>
            </a:r>
          </a:p>
        </c:rich>
      </c:tx>
      <c:layout>
        <c:manualLayout>
          <c:xMode val="edge"/>
          <c:yMode val="edge"/>
          <c:x val="0.25001333554988298"/>
          <c:y val="3.142217560777069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724616264351939"/>
          <c:y val="0.22418932874850378"/>
          <c:w val="0.56745973104773151"/>
          <c:h val="0.6548688287127348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'R_PTW NEW 2026vs2025'!$G$10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4.6162090521685963E-4"/>
                  <c:y val="-1.063588177864340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C24-4EB7-A604-6B12BE54B51B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NEW 2026vs2025'!$O$2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'R_PTW NEW 2026vs2025'!$G$13</c:f>
              <c:numCache>
                <c:formatCode>_-* #\ ##0\ _z_ł_-;\-* #\ ##0\ _z_ł_-;_-* "-"??\ _z_ł_-;_-@_-</c:formatCode>
                <c:ptCount val="1"/>
                <c:pt idx="0">
                  <c:v>4595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C24-4EB7-A604-6B12BE54B51B}"/>
            </c:ext>
          </c:extLst>
        </c:ser>
        <c:ser>
          <c:idx val="2"/>
          <c:order val="1"/>
          <c:tx>
            <c:strRef>
              <c:f>'R_PTW NEW 2026vs2025'!$F$10</c:f>
              <c:strCache>
                <c:ptCount val="1"/>
                <c:pt idx="0">
                  <c:v>2026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4.2143608090061619E-3"/>
                  <c:y val="-2.819607054563774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C24-4EB7-A604-6B12BE54B51B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NEW 2026vs2025'!$O$2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'R_PTW NEW 2026vs2025'!$O$5</c:f>
              <c:numCache>
                <c:formatCode>#,##0</c:formatCode>
                <c:ptCount val="1"/>
                <c:pt idx="0">
                  <c:v>5427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C24-4EB7-A604-6B12BE54B5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1993903311"/>
        <c:axId val="1"/>
      </c:barChart>
      <c:catAx>
        <c:axId val="1993903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_-* #\ ##0\ _z_ł_-;\-* #\ 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993903311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6702196708170098"/>
          <c:y val="0.50001563963796558"/>
          <c:w val="0.11576716703515511"/>
          <c:h val="0.12281079909259129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STRUCTURE NEW PTW FIRST REGISTRATIONS
I-II 2026</a:t>
            </a:r>
          </a:p>
        </c:rich>
      </c:tx>
      <c:layout>
        <c:manualLayout>
          <c:xMode val="edge"/>
          <c:yMode val="edge"/>
          <c:x val="0.12740335922885843"/>
          <c:y val="3.968957325165448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2748690768464561"/>
          <c:y val="0.23159595139804751"/>
          <c:w val="0.42940510166913509"/>
          <c:h val="0.65722950141638636"/>
        </c:manualLayout>
      </c:layout>
      <c:pieChart>
        <c:varyColors val="1"/>
        <c:ser>
          <c:idx val="1"/>
          <c:order val="0"/>
          <c:tx>
            <c:strRef>
              <c:f>'R_PTW NEW 2026vs2025'!$O$2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008FD4"/>
            </a:solidFill>
            <a:ln w="12700">
              <a:noFill/>
              <a:prstDash val="solid"/>
            </a:ln>
          </c:spPr>
          <c:dPt>
            <c:idx val="0"/>
            <c:bubble3D val="0"/>
            <c:spPr>
              <a:solidFill>
                <a:srgbClr val="15448A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F8FA-45EB-8743-4F748A4F0F56}"/>
              </c:ext>
            </c:extLst>
          </c:dPt>
          <c:dPt>
            <c:idx val="1"/>
            <c:bubble3D val="0"/>
            <c:spPr>
              <a:solidFill>
                <a:srgbClr val="94CBEE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F8FA-45EB-8743-4F748A4F0F56}"/>
              </c:ext>
            </c:extLst>
          </c:dPt>
          <c:dLbls>
            <c:dLbl>
              <c:idx val="1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8FA-45EB-8743-4F748A4F0F56}"/>
                </c:ext>
              </c:extLst>
            </c:dLbl>
            <c:spPr>
              <a:ln>
                <a:solidFill>
                  <a:schemeClr val="accent1"/>
                </a:solidFill>
              </a:ln>
            </c:spPr>
            <c:txPr>
              <a:bodyPr vertOverflow="overflow" horzOverflow="overflow" wrap="none" lIns="108000" tIns="72000" rIns="108000" bIns="72000">
                <a:spAutoFit/>
              </a:bodyPr>
              <a:lstStyle/>
              <a:p>
                <a:pPr>
                  <a:defRPr sz="1000"/>
                </a:pPr>
                <a:endParaRPr lang="pl-PL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</c15:spPr>
              </c:ext>
            </c:extLst>
          </c:dLbls>
          <c:cat>
            <c:strRef>
              <c:f>'R_PTW NEW 2026vs2025'!$B$3:$B$4</c:f>
              <c:strCache>
                <c:ptCount val="2"/>
                <c:pt idx="0">
                  <c:v> MOTORCYCLES </c:v>
                </c:pt>
                <c:pt idx="1">
                  <c:v> MOPEDS </c:v>
                </c:pt>
              </c:strCache>
            </c:strRef>
          </c:cat>
          <c:val>
            <c:numRef>
              <c:f>'R_PTW NEW 2026vs2025'!$P$3:$P$4</c:f>
              <c:numCache>
                <c:formatCode>0.0%</c:formatCode>
                <c:ptCount val="2"/>
                <c:pt idx="0">
                  <c:v>0.80615441311958724</c:v>
                </c:pt>
                <c:pt idx="1">
                  <c:v>0.19384558688041276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F8FA-45EB-8743-4F748A4F0F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6"/>
      </c:pieChart>
      <c:spPr>
        <a:ln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 sz="1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NEW MC</a:t>
            </a:r>
            <a:endParaRPr lang="pl-PL" sz="9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 sz="1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FIRST REGISTRATIONS IN POLAND, 2023-2025</a:t>
            </a:r>
          </a:p>
        </c:rich>
      </c:tx>
      <c:layout>
        <c:manualLayout>
          <c:xMode val="edge"/>
          <c:yMode val="edge"/>
          <c:x val="0.20155076627238436"/>
          <c:y val="3.133159268929503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5271446934724646E-2"/>
          <c:y val="0.23759791122715404"/>
          <c:w val="0.75814068274691548"/>
          <c:h val="0.6449086161879895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'R_MC NEW 2026vs2025'!$B$10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979AC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'R_MC NEW 2026vs2025'!$C$3:$N$3</c:f>
              <c:strCache>
                <c:ptCount val="12"/>
                <c:pt idx="0">
                  <c:v> JAN </c:v>
                </c:pt>
                <c:pt idx="1">
                  <c:v> FEB 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'R_MC NEW 2026vs2025'!$C$10:$N$10</c:f>
              <c:numCache>
                <c:formatCode>#,##0</c:formatCode>
                <c:ptCount val="12"/>
                <c:pt idx="0">
                  <c:v>1395</c:v>
                </c:pt>
                <c:pt idx="1">
                  <c:v>2531</c:v>
                </c:pt>
                <c:pt idx="2">
                  <c:v>4265</c:v>
                </c:pt>
                <c:pt idx="3">
                  <c:v>5272</c:v>
                </c:pt>
                <c:pt idx="4">
                  <c:v>4488</c:v>
                </c:pt>
                <c:pt idx="5">
                  <c:v>4236</c:v>
                </c:pt>
                <c:pt idx="6">
                  <c:v>4380</c:v>
                </c:pt>
                <c:pt idx="7">
                  <c:v>3618</c:v>
                </c:pt>
                <c:pt idx="8">
                  <c:v>2632</c:v>
                </c:pt>
                <c:pt idx="9">
                  <c:v>2097</c:v>
                </c:pt>
                <c:pt idx="10">
                  <c:v>1482</c:v>
                </c:pt>
                <c:pt idx="11">
                  <c:v>3413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F5-4A5C-9E56-8F2591848696}"/>
            </c:ext>
          </c:extLst>
        </c:ser>
        <c:ser>
          <c:idx val="3"/>
          <c:order val="1"/>
          <c:tx>
            <c:strRef>
              <c:f>'R_MC NEW 2026vs2025'!$B$11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'R_MC NEW 2026vs2025'!$C$11:$N$11</c:f>
              <c:numCache>
                <c:formatCode>#,##0</c:formatCode>
                <c:ptCount val="12"/>
                <c:pt idx="0">
                  <c:v>1250</c:v>
                </c:pt>
                <c:pt idx="1">
                  <c:v>2206</c:v>
                </c:pt>
                <c:pt idx="2">
                  <c:v>4859</c:v>
                </c:pt>
                <c:pt idx="3">
                  <c:v>5457</c:v>
                </c:pt>
                <c:pt idx="4">
                  <c:v>5311</c:v>
                </c:pt>
                <c:pt idx="5">
                  <c:v>5002</c:v>
                </c:pt>
                <c:pt idx="6">
                  <c:v>5333</c:v>
                </c:pt>
                <c:pt idx="7">
                  <c:v>3807</c:v>
                </c:pt>
                <c:pt idx="8">
                  <c:v>2983</c:v>
                </c:pt>
                <c:pt idx="9">
                  <c:v>2051</c:v>
                </c:pt>
                <c:pt idx="10">
                  <c:v>1420</c:v>
                </c:pt>
                <c:pt idx="11">
                  <c:v>1687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9F5-4A5C-9E56-8F2591848696}"/>
            </c:ext>
          </c:extLst>
        </c:ser>
        <c:ser>
          <c:idx val="2"/>
          <c:order val="2"/>
          <c:tx>
            <c:strRef>
              <c:f>'R_MC NEW 2026vs2025'!$B$12</c:f>
              <c:strCache>
                <c:ptCount val="1"/>
                <c:pt idx="0">
                  <c:v>2026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'R_MC NEW 2026vs2025'!$C$3:$N$3</c:f>
              <c:strCache>
                <c:ptCount val="12"/>
                <c:pt idx="0">
                  <c:v> JAN </c:v>
                </c:pt>
                <c:pt idx="1">
                  <c:v> FEB 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'R_MC NEW 2026vs2025'!$C$12:$N$12</c:f>
              <c:numCache>
                <c:formatCode>#,##0</c:formatCode>
                <c:ptCount val="12"/>
                <c:pt idx="0">
                  <c:v>1803</c:v>
                </c:pt>
                <c:pt idx="1">
                  <c:v>2572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9F5-4A5C-9E56-8F25918486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93897487"/>
        <c:axId val="1"/>
      </c:barChart>
      <c:catAx>
        <c:axId val="19938974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993897487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8038319434590617"/>
          <c:y val="0.38121283142479251"/>
          <c:w val="0.11226369229695621"/>
          <c:h val="0.33421379768782161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 sz="9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NEW MC</a:t>
            </a:r>
            <a:endParaRPr lang="pl-PL" sz="2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 sz="9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FIRST REGISTRATIONS IN POLAND</a:t>
            </a:r>
            <a:endParaRPr lang="pl-PL" sz="2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 sz="9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I-II 2025 - 2026</a:t>
            </a:r>
          </a:p>
        </c:rich>
      </c:tx>
      <c:layout>
        <c:manualLayout>
          <c:xMode val="edge"/>
          <c:yMode val="edge"/>
          <c:x val="0.21222562709762052"/>
          <c:y val="3.376621750987649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73873873873874"/>
          <c:y val="0.19740259740259741"/>
          <c:w val="0.68243243243243246"/>
          <c:h val="0.6961038961038961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'R_MC NEW 2026vs2025'!$B$11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008FD4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94CBEE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A98E-4946-814B-A4E347F00ACB}"/>
              </c:ext>
            </c:extLst>
          </c:dPt>
          <c:dLbls>
            <c:dLbl>
              <c:idx val="0"/>
              <c:layout>
                <c:manualLayout>
                  <c:x val="-1.7079145225094938E-3"/>
                  <c:y val="-7.6408030535507756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98E-4946-814B-A4E347F00ACB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'R_MC NEW 2026vs2025'!$O$3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'R_MC NEW 2026vs2025'!$G$17</c:f>
              <c:numCache>
                <c:formatCode>_-* #\ ##0\ _z_ł_-;\-* #\ ##0\ _z_ł_-;_-* "-"??\ _z_ł_-;_-@_-</c:formatCode>
                <c:ptCount val="1"/>
                <c:pt idx="0">
                  <c:v>3456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98E-4946-814B-A4E347F00ACB}"/>
            </c:ext>
          </c:extLst>
        </c:ser>
        <c:ser>
          <c:idx val="2"/>
          <c:order val="1"/>
          <c:tx>
            <c:strRef>
              <c:f>'R_MC NEW 2026vs2025'!$B$12</c:f>
              <c:strCache>
                <c:ptCount val="1"/>
                <c:pt idx="0">
                  <c:v>2026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5371592064505449E-2"/>
                  <c:y val="3.288952517298974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98E-4946-814B-A4E347F00ACB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'R_MC NEW 2026vs2025'!$O$3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'R_MC NEW 2026vs2025'!$O$12</c:f>
              <c:numCache>
                <c:formatCode>#,##0</c:formatCode>
                <c:ptCount val="1"/>
                <c:pt idx="0">
                  <c:v>4375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98E-4946-814B-A4E347F00A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1993901647"/>
        <c:axId val="1"/>
      </c:barChart>
      <c:catAx>
        <c:axId val="19939016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_-* #\ ##0\ _z_ł_-;\-* #\ 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993901647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4462060485682544"/>
          <c:y val="0.39741514128915706"/>
          <c:w val="0.14414863682580215"/>
          <c:h val="0.22857879128745268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 sz="11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First Registrations of new MC JAN-FEB 2026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 sz="11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Engine Capacity Classes share</a:t>
            </a:r>
          </a:p>
        </c:rich>
      </c:tx>
      <c:layout>
        <c:manualLayout>
          <c:xMode val="edge"/>
          <c:yMode val="edge"/>
          <c:x val="0.23808585445139849"/>
          <c:y val="1.377122031323388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7994116360454943"/>
          <c:y val="0.24129046369203849"/>
          <c:w val="0.42117366579177601"/>
          <c:h val="0.70195610965296007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5D6AAB"/>
              </a:solidFill>
            </c:spPr>
            <c:extLst>
              <c:ext xmlns:c16="http://schemas.microsoft.com/office/drawing/2014/chart" uri="{C3380CC4-5D6E-409C-BE32-E72D297353CC}">
                <c16:uniqueId val="{00000000-DBAA-4D6E-BEF3-FFE521282D46}"/>
              </c:ext>
            </c:extLst>
          </c:dPt>
          <c:dPt>
            <c:idx val="1"/>
            <c:bubble3D val="0"/>
            <c:spPr>
              <a:solidFill>
                <a:srgbClr val="878787"/>
              </a:solidFill>
            </c:spPr>
            <c:extLst>
              <c:ext xmlns:c16="http://schemas.microsoft.com/office/drawing/2014/chart" uri="{C3380CC4-5D6E-409C-BE32-E72D297353CC}">
                <c16:uniqueId val="{00000001-DBAA-4D6E-BEF3-FFE521282D46}"/>
              </c:ext>
            </c:extLst>
          </c:dPt>
          <c:dPt>
            <c:idx val="2"/>
            <c:bubble3D val="0"/>
            <c:spPr>
              <a:solidFill>
                <a:srgbClr val="979ACA"/>
              </a:solidFill>
            </c:spPr>
            <c:extLst>
              <c:ext xmlns:c16="http://schemas.microsoft.com/office/drawing/2014/chart" uri="{C3380CC4-5D6E-409C-BE32-E72D297353CC}">
                <c16:uniqueId val="{00000002-DBAA-4D6E-BEF3-FFE521282D46}"/>
              </c:ext>
            </c:extLst>
          </c:dPt>
          <c:dPt>
            <c:idx val="3"/>
            <c:bubble3D val="0"/>
            <c:spPr>
              <a:solidFill>
                <a:srgbClr val="94CBEE"/>
              </a:solidFill>
            </c:spPr>
            <c:extLst>
              <c:ext xmlns:c16="http://schemas.microsoft.com/office/drawing/2014/chart" uri="{C3380CC4-5D6E-409C-BE32-E72D297353CC}">
                <c16:uniqueId val="{00000003-DBAA-4D6E-BEF3-FFE521282D46}"/>
              </c:ext>
            </c:extLst>
          </c:dPt>
          <c:dPt>
            <c:idx val="4"/>
            <c:bubble3D val="0"/>
            <c:spPr>
              <a:solidFill>
                <a:srgbClr val="00B0F0"/>
              </a:solidFill>
            </c:spPr>
            <c:extLst>
              <c:ext xmlns:c16="http://schemas.microsoft.com/office/drawing/2014/chart" uri="{C3380CC4-5D6E-409C-BE32-E72D297353CC}">
                <c16:uniqueId val="{00000004-DBAA-4D6E-BEF3-FFE521282D46}"/>
              </c:ext>
            </c:extLst>
          </c:dPt>
          <c:dPt>
            <c:idx val="5"/>
            <c:bubble3D val="0"/>
            <c:spPr>
              <a:solidFill>
                <a:srgbClr val="008FD4"/>
              </a:solidFill>
            </c:spPr>
            <c:extLst>
              <c:ext xmlns:c16="http://schemas.microsoft.com/office/drawing/2014/chart" uri="{C3380CC4-5D6E-409C-BE32-E72D297353CC}">
                <c16:uniqueId val="{00000005-DBAA-4D6E-BEF3-FFE521282D46}"/>
              </c:ext>
            </c:extLst>
          </c:dPt>
          <c:dPt>
            <c:idx val="6"/>
            <c:bubble3D val="0"/>
            <c:spPr>
              <a:solidFill>
                <a:srgbClr val="15448A"/>
              </a:solidFill>
            </c:spPr>
            <c:extLst>
              <c:ext xmlns:c16="http://schemas.microsoft.com/office/drawing/2014/chart" uri="{C3380CC4-5D6E-409C-BE32-E72D297353CC}">
                <c16:uniqueId val="{00000006-DBAA-4D6E-BEF3-FFE521282D46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DBAA-4D6E-BEF3-FFE521282D46}"/>
              </c:ext>
            </c:extLst>
          </c:dPt>
          <c:dLbls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('R_MC 2026 rankings'!$J$6,'R_MC 2026 rankings'!$J$11,'R_MC 2026 rankings'!$J$16,'R_MC 2026 rankings'!$J$21,'R_MC 2026 rankings'!$J$26,'R_MC 2026 rankings'!$J$31,'R_MC 2026 rankings'!$J$36,'R_MC 2026 rankings'!$J$41)</c:f>
              <c:strCache>
                <c:ptCount val="8"/>
                <c:pt idx="0">
                  <c:v>&lt;=125cc</c:v>
                </c:pt>
                <c:pt idx="1">
                  <c:v>125cc&lt;engine capacity&lt;=250cc</c:v>
                </c:pt>
                <c:pt idx="2">
                  <c:v>250cc&lt;engine capacity&lt;=500cc</c:v>
                </c:pt>
                <c:pt idx="3">
                  <c:v>500cc&lt;engine capacity&lt;=750cc</c:v>
                </c:pt>
                <c:pt idx="4">
                  <c:v>750cc&lt;engine capacity&lt;=1000cc</c:v>
                </c:pt>
                <c:pt idx="5">
                  <c:v>&gt;1000cm3</c:v>
                </c:pt>
                <c:pt idx="6">
                  <c:v>electric</c:v>
                </c:pt>
                <c:pt idx="7">
                  <c:v>no data</c:v>
                </c:pt>
              </c:strCache>
            </c:strRef>
          </c:cat>
          <c:val>
            <c:numRef>
              <c:f>('R_MC 2026 rankings'!$L$10,'R_MC 2026 rankings'!$L$15,'R_MC 2026 rankings'!$L$20,'R_MC 2026 rankings'!$L$25,'R_MC 2026 rankings'!$L$30,'R_MC 2026 rankings'!$L$35,'R_MC 2026 rankings'!$L$40,'R_MC 2026 rankings'!$L$41)</c:f>
              <c:numCache>
                <c:formatCode>#,##0</c:formatCode>
                <c:ptCount val="8"/>
                <c:pt idx="0">
                  <c:v>1534</c:v>
                </c:pt>
                <c:pt idx="1">
                  <c:v>52</c:v>
                </c:pt>
                <c:pt idx="2">
                  <c:v>693</c:v>
                </c:pt>
                <c:pt idx="3">
                  <c:v>686</c:v>
                </c:pt>
                <c:pt idx="4">
                  <c:v>708</c:v>
                </c:pt>
                <c:pt idx="5">
                  <c:v>650</c:v>
                </c:pt>
                <c:pt idx="6">
                  <c:v>52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BAA-4D6E-BEF3-FFE521282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2550872317430906"/>
          <c:y val="0.19164348358894165"/>
          <c:w val="0.36667942977716017"/>
          <c:h val="0.73405214592078427"/>
        </c:manualLayout>
      </c:layout>
      <c:overlay val="0"/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7.xml"/><Relationship Id="rId1" Type="http://schemas.openxmlformats.org/officeDocument/2006/relationships/chart" Target="../charts/chart16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85724</xdr:colOff>
      <xdr:row>1</xdr:row>
      <xdr:rowOff>57150</xdr:rowOff>
    </xdr:from>
    <xdr:to>
      <xdr:col>7</xdr:col>
      <xdr:colOff>267461</xdr:colOff>
      <xdr:row>6</xdr:row>
      <xdr:rowOff>2988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7FDD722-F672-43A2-B019-8AEAE517B5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00349" y="219075"/>
          <a:ext cx="3229737" cy="75546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14</xdr:row>
      <xdr:rowOff>28575</xdr:rowOff>
    </xdr:from>
    <xdr:to>
      <xdr:col>5</xdr:col>
      <xdr:colOff>266700</xdr:colOff>
      <xdr:row>34</xdr:row>
      <xdr:rowOff>19050</xdr:rowOff>
    </xdr:to>
    <xdr:graphicFrame macro="">
      <xdr:nvGraphicFramePr>
        <xdr:cNvPr id="5347328" name="Chart 1">
          <a:extLst>
            <a:ext uri="{FF2B5EF4-FFF2-40B4-BE49-F238E27FC236}">
              <a16:creationId xmlns:a16="http://schemas.microsoft.com/office/drawing/2014/main" id="{BD2CA2AA-DB7B-C48D-7381-0DCFD8115E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400050</xdr:colOff>
      <xdr:row>14</xdr:row>
      <xdr:rowOff>9525</xdr:rowOff>
    </xdr:from>
    <xdr:to>
      <xdr:col>10</xdr:col>
      <xdr:colOff>504825</xdr:colOff>
      <xdr:row>34</xdr:row>
      <xdr:rowOff>28575</xdr:rowOff>
    </xdr:to>
    <xdr:graphicFrame macro="">
      <xdr:nvGraphicFramePr>
        <xdr:cNvPr id="5347329" name="Chart 2">
          <a:extLst>
            <a:ext uri="{FF2B5EF4-FFF2-40B4-BE49-F238E27FC236}">
              <a16:creationId xmlns:a16="http://schemas.microsoft.com/office/drawing/2014/main" id="{40F17493-8B0C-0C00-C1F1-AF9125AED8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581025</xdr:colOff>
      <xdr:row>14</xdr:row>
      <xdr:rowOff>0</xdr:rowOff>
    </xdr:from>
    <xdr:to>
      <xdr:col>15</xdr:col>
      <xdr:colOff>490088</xdr:colOff>
      <xdr:row>34</xdr:row>
      <xdr:rowOff>28575</xdr:rowOff>
    </xdr:to>
    <xdr:graphicFrame macro="">
      <xdr:nvGraphicFramePr>
        <xdr:cNvPr id="5347330" name="Chart 3">
          <a:extLst>
            <a:ext uri="{FF2B5EF4-FFF2-40B4-BE49-F238E27FC236}">
              <a16:creationId xmlns:a16="http://schemas.microsoft.com/office/drawing/2014/main" id="{E3EC93A5-43A4-8050-B715-D08F5883C9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14</xdr:row>
      <xdr:rowOff>28575</xdr:rowOff>
    </xdr:from>
    <xdr:to>
      <xdr:col>5</xdr:col>
      <xdr:colOff>266700</xdr:colOff>
      <xdr:row>34</xdr:row>
      <xdr:rowOff>19050</xdr:rowOff>
    </xdr:to>
    <xdr:graphicFrame macro="">
      <xdr:nvGraphicFramePr>
        <xdr:cNvPr id="977707" name="Chart 1">
          <a:extLst>
            <a:ext uri="{FF2B5EF4-FFF2-40B4-BE49-F238E27FC236}">
              <a16:creationId xmlns:a16="http://schemas.microsoft.com/office/drawing/2014/main" id="{8665DA3D-E86F-E83D-9E0B-F57B727622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400050</xdr:colOff>
      <xdr:row>14</xdr:row>
      <xdr:rowOff>9525</xdr:rowOff>
    </xdr:from>
    <xdr:to>
      <xdr:col>10</xdr:col>
      <xdr:colOff>504825</xdr:colOff>
      <xdr:row>34</xdr:row>
      <xdr:rowOff>28575</xdr:rowOff>
    </xdr:to>
    <xdr:graphicFrame macro="">
      <xdr:nvGraphicFramePr>
        <xdr:cNvPr id="977708" name="Chart 2">
          <a:extLst>
            <a:ext uri="{FF2B5EF4-FFF2-40B4-BE49-F238E27FC236}">
              <a16:creationId xmlns:a16="http://schemas.microsoft.com/office/drawing/2014/main" id="{C125D898-196C-B143-DB2F-BC1C842C87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581025</xdr:colOff>
      <xdr:row>14</xdr:row>
      <xdr:rowOff>0</xdr:rowOff>
    </xdr:from>
    <xdr:to>
      <xdr:col>15</xdr:col>
      <xdr:colOff>552450</xdr:colOff>
      <xdr:row>34</xdr:row>
      <xdr:rowOff>28575</xdr:rowOff>
    </xdr:to>
    <xdr:graphicFrame macro="">
      <xdr:nvGraphicFramePr>
        <xdr:cNvPr id="977709" name="Chart 3">
          <a:extLst>
            <a:ext uri="{FF2B5EF4-FFF2-40B4-BE49-F238E27FC236}">
              <a16:creationId xmlns:a16="http://schemas.microsoft.com/office/drawing/2014/main" id="{0638C5F4-99A7-0879-1254-97E83A313E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18</xdr:row>
      <xdr:rowOff>0</xdr:rowOff>
    </xdr:from>
    <xdr:to>
      <xdr:col>10</xdr:col>
      <xdr:colOff>9525</xdr:colOff>
      <xdr:row>40</xdr:row>
      <xdr:rowOff>85725</xdr:rowOff>
    </xdr:to>
    <xdr:graphicFrame macro="">
      <xdr:nvGraphicFramePr>
        <xdr:cNvPr id="1308131" name="Chart 1">
          <a:extLst>
            <a:ext uri="{FF2B5EF4-FFF2-40B4-BE49-F238E27FC236}">
              <a16:creationId xmlns:a16="http://schemas.microsoft.com/office/drawing/2014/main" id="{35C3E594-F7AB-8C80-0C79-83B11E32A1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18</xdr:row>
      <xdr:rowOff>0</xdr:rowOff>
    </xdr:from>
    <xdr:to>
      <xdr:col>17</xdr:col>
      <xdr:colOff>104775</xdr:colOff>
      <xdr:row>40</xdr:row>
      <xdr:rowOff>104775</xdr:rowOff>
    </xdr:to>
    <xdr:graphicFrame macro="">
      <xdr:nvGraphicFramePr>
        <xdr:cNvPr id="1308132" name="Chart 2">
          <a:extLst>
            <a:ext uri="{FF2B5EF4-FFF2-40B4-BE49-F238E27FC236}">
              <a16:creationId xmlns:a16="http://schemas.microsoft.com/office/drawing/2014/main" id="{B1757DBC-2005-215C-31A2-341E4B0D4A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22411</xdr:colOff>
      <xdr:row>43</xdr:row>
      <xdr:rowOff>38100</xdr:rowOff>
    </xdr:from>
    <xdr:to>
      <xdr:col>15</xdr:col>
      <xdr:colOff>560294</xdr:colOff>
      <xdr:row>60</xdr:row>
      <xdr:rowOff>19050</xdr:rowOff>
    </xdr:to>
    <xdr:graphicFrame macro="">
      <xdr:nvGraphicFramePr>
        <xdr:cNvPr id="1815877" name="Wykres 2">
          <a:extLst>
            <a:ext uri="{FF2B5EF4-FFF2-40B4-BE49-F238E27FC236}">
              <a16:creationId xmlns:a16="http://schemas.microsoft.com/office/drawing/2014/main" id="{A833B836-2CD7-A1AB-3721-D05586286D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16727</xdr:colOff>
      <xdr:row>49</xdr:row>
      <xdr:rowOff>31858</xdr:rowOff>
    </xdr:from>
    <xdr:to>
      <xdr:col>23</xdr:col>
      <xdr:colOff>587508</xdr:colOff>
      <xdr:row>66</xdr:row>
      <xdr:rowOff>22333</xdr:rowOff>
    </xdr:to>
    <xdr:graphicFrame macro="">
      <xdr:nvGraphicFramePr>
        <xdr:cNvPr id="1815878" name="Wykres 3">
          <a:extLst>
            <a:ext uri="{FF2B5EF4-FFF2-40B4-BE49-F238E27FC236}">
              <a16:creationId xmlns:a16="http://schemas.microsoft.com/office/drawing/2014/main" id="{6DF849A7-D391-CE0D-C6A4-24D4F9639D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17</xdr:row>
      <xdr:rowOff>133350</xdr:rowOff>
    </xdr:from>
    <xdr:to>
      <xdr:col>9</xdr:col>
      <xdr:colOff>619125</xdr:colOff>
      <xdr:row>40</xdr:row>
      <xdr:rowOff>57150</xdr:rowOff>
    </xdr:to>
    <xdr:graphicFrame macro="">
      <xdr:nvGraphicFramePr>
        <xdr:cNvPr id="1322465" name="Chart 1">
          <a:extLst>
            <a:ext uri="{FF2B5EF4-FFF2-40B4-BE49-F238E27FC236}">
              <a16:creationId xmlns:a16="http://schemas.microsoft.com/office/drawing/2014/main" id="{4673CA4E-4B70-B027-926A-DA06FFFAAD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18</xdr:row>
      <xdr:rowOff>0</xdr:rowOff>
    </xdr:from>
    <xdr:to>
      <xdr:col>17</xdr:col>
      <xdr:colOff>104775</xdr:colOff>
      <xdr:row>40</xdr:row>
      <xdr:rowOff>104775</xdr:rowOff>
    </xdr:to>
    <xdr:graphicFrame macro="">
      <xdr:nvGraphicFramePr>
        <xdr:cNvPr id="1322466" name="Chart 2">
          <a:extLst>
            <a:ext uri="{FF2B5EF4-FFF2-40B4-BE49-F238E27FC236}">
              <a16:creationId xmlns:a16="http://schemas.microsoft.com/office/drawing/2014/main" id="{BE0A4366-14DA-69C9-DF97-C8C56816B4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14</xdr:row>
      <xdr:rowOff>28575</xdr:rowOff>
    </xdr:from>
    <xdr:to>
      <xdr:col>5</xdr:col>
      <xdr:colOff>266700</xdr:colOff>
      <xdr:row>34</xdr:row>
      <xdr:rowOff>19050</xdr:rowOff>
    </xdr:to>
    <xdr:graphicFrame macro="">
      <xdr:nvGraphicFramePr>
        <xdr:cNvPr id="978731" name="Chart 1">
          <a:extLst>
            <a:ext uri="{FF2B5EF4-FFF2-40B4-BE49-F238E27FC236}">
              <a16:creationId xmlns:a16="http://schemas.microsoft.com/office/drawing/2014/main" id="{BC7C5FD5-0B93-EB71-96B2-50C150817A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400050</xdr:colOff>
      <xdr:row>14</xdr:row>
      <xdr:rowOff>9525</xdr:rowOff>
    </xdr:from>
    <xdr:to>
      <xdr:col>10</xdr:col>
      <xdr:colOff>504825</xdr:colOff>
      <xdr:row>34</xdr:row>
      <xdr:rowOff>28575</xdr:rowOff>
    </xdr:to>
    <xdr:graphicFrame macro="">
      <xdr:nvGraphicFramePr>
        <xdr:cNvPr id="978732" name="Chart 2">
          <a:extLst>
            <a:ext uri="{FF2B5EF4-FFF2-40B4-BE49-F238E27FC236}">
              <a16:creationId xmlns:a16="http://schemas.microsoft.com/office/drawing/2014/main" id="{6DDB9F4B-BA84-955C-F49F-9A907D30A7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581025</xdr:colOff>
      <xdr:row>13</xdr:row>
      <xdr:rowOff>152400</xdr:rowOff>
    </xdr:from>
    <xdr:to>
      <xdr:col>15</xdr:col>
      <xdr:colOff>552450</xdr:colOff>
      <xdr:row>34</xdr:row>
      <xdr:rowOff>19050</xdr:rowOff>
    </xdr:to>
    <xdr:graphicFrame macro="">
      <xdr:nvGraphicFramePr>
        <xdr:cNvPr id="978733" name="Chart 3">
          <a:extLst>
            <a:ext uri="{FF2B5EF4-FFF2-40B4-BE49-F238E27FC236}">
              <a16:creationId xmlns:a16="http://schemas.microsoft.com/office/drawing/2014/main" id="{7E8E78E1-795C-6B98-D393-D110E27003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781050</xdr:colOff>
      <xdr:row>0</xdr:row>
      <xdr:rowOff>152400</xdr:rowOff>
    </xdr:from>
    <xdr:to>
      <xdr:col>25</xdr:col>
      <xdr:colOff>400050</xdr:colOff>
      <xdr:row>20</xdr:row>
      <xdr:rowOff>142875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007E1D53-CAC4-4350-AD70-9478B61899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19050</xdr:colOff>
      <xdr:row>22</xdr:row>
      <xdr:rowOff>9525</xdr:rowOff>
    </xdr:from>
    <xdr:to>
      <xdr:col>25</xdr:col>
      <xdr:colOff>428625</xdr:colOff>
      <xdr:row>44</xdr:row>
      <xdr:rowOff>114300</xdr:rowOff>
    </xdr:to>
    <xdr:graphicFrame macro="">
      <xdr:nvGraphicFramePr>
        <xdr:cNvPr id="5" name="Chart 2">
          <a:extLst>
            <a:ext uri="{FF2B5EF4-FFF2-40B4-BE49-F238E27FC236}">
              <a16:creationId xmlns:a16="http://schemas.microsoft.com/office/drawing/2014/main" id="{5039BACC-C5B2-4870-9C1E-92995F97A39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1EB4C8-DA8B-4C70-AF1A-E2E32B86C2B6}">
  <sheetPr codeName="Arkusz1">
    <pageSetUpPr fitToPage="1"/>
  </sheetPr>
  <dimension ref="B7:R30"/>
  <sheetViews>
    <sheetView showGridLines="0" tabSelected="1" zoomScale="90" zoomScaleNormal="90" workbookViewId="0"/>
  </sheetViews>
  <sheetFormatPr defaultRowHeight="12.75"/>
  <cols>
    <col min="1" max="1" width="4.140625" customWidth="1"/>
    <col min="2" max="2" width="31.5703125" bestFit="1" customWidth="1"/>
    <col min="12" max="12" width="8.7109375" customWidth="1"/>
    <col min="13" max="13" width="13.85546875" customWidth="1"/>
  </cols>
  <sheetData>
    <row r="7" spans="2:18">
      <c r="B7" s="148"/>
      <c r="C7" s="149"/>
      <c r="D7" s="149"/>
      <c r="E7" s="149"/>
      <c r="F7" s="149"/>
      <c r="G7" s="149"/>
      <c r="H7" s="149"/>
      <c r="I7" s="149"/>
      <c r="J7" s="149"/>
      <c r="K7" s="149"/>
      <c r="L7" s="149"/>
      <c r="M7" s="1"/>
      <c r="N7" s="1"/>
      <c r="O7" s="1"/>
      <c r="P7" s="1"/>
      <c r="Q7" s="1"/>
      <c r="R7" s="1"/>
    </row>
    <row r="8" spans="2:18">
      <c r="B8" s="210" t="s">
        <v>115</v>
      </c>
      <c r="C8" s="210"/>
      <c r="D8" s="210"/>
      <c r="E8" s="210"/>
      <c r="F8" s="210"/>
      <c r="G8" s="210"/>
      <c r="H8" s="210"/>
      <c r="I8" s="210"/>
      <c r="J8" s="210"/>
      <c r="K8" s="210"/>
      <c r="L8" s="210"/>
      <c r="M8" s="1"/>
      <c r="N8" s="1"/>
      <c r="O8" s="1"/>
      <c r="P8" s="1"/>
      <c r="Q8" s="1"/>
      <c r="R8" s="1"/>
    </row>
    <row r="9" spans="2:18">
      <c r="B9" s="148"/>
      <c r="C9" s="151"/>
      <c r="D9" s="149"/>
      <c r="E9" s="149"/>
      <c r="F9" s="149"/>
      <c r="G9" s="149"/>
      <c r="H9" s="149"/>
      <c r="I9" s="149"/>
      <c r="J9" s="149"/>
      <c r="K9" s="149"/>
      <c r="L9" s="149"/>
      <c r="M9" s="1"/>
      <c r="N9" s="1"/>
      <c r="O9" s="1"/>
      <c r="P9" s="1"/>
      <c r="Q9" s="1"/>
      <c r="R9" s="1"/>
    </row>
    <row r="10" spans="2:18">
      <c r="B10" s="156" t="s">
        <v>122</v>
      </c>
      <c r="C10" s="152" t="s">
        <v>123</v>
      </c>
      <c r="D10" s="149"/>
      <c r="E10" s="149"/>
      <c r="F10" s="149"/>
      <c r="G10" s="149"/>
      <c r="H10" s="149"/>
      <c r="I10" s="149"/>
      <c r="J10" s="149"/>
      <c r="K10" s="149"/>
      <c r="L10" s="149"/>
      <c r="M10" s="1"/>
      <c r="N10" s="1"/>
      <c r="O10" s="1"/>
      <c r="P10" s="1"/>
      <c r="Q10" s="1"/>
      <c r="R10" s="1"/>
    </row>
    <row r="11" spans="2:18">
      <c r="B11" s="157"/>
      <c r="C11" s="150"/>
      <c r="D11" s="150"/>
      <c r="E11" s="150"/>
      <c r="F11" s="150"/>
      <c r="G11" s="150"/>
      <c r="H11" s="150"/>
      <c r="I11" s="150"/>
      <c r="J11" s="150"/>
      <c r="K11" s="150"/>
      <c r="L11" s="150"/>
    </row>
    <row r="12" spans="2:18">
      <c r="B12" s="156" t="s">
        <v>124</v>
      </c>
      <c r="C12" s="153" t="s">
        <v>125</v>
      </c>
      <c r="D12" s="150"/>
      <c r="E12" s="150"/>
      <c r="F12" s="150"/>
      <c r="G12" s="150"/>
      <c r="H12" s="150"/>
      <c r="I12" s="150"/>
      <c r="J12" s="150"/>
      <c r="K12" s="150"/>
      <c r="L12" s="150"/>
    </row>
    <row r="13" spans="2:18">
      <c r="B13" s="157"/>
      <c r="C13" s="149"/>
      <c r="D13" s="150"/>
      <c r="E13" s="150"/>
      <c r="F13" s="150"/>
      <c r="G13" s="150"/>
      <c r="H13" s="150"/>
      <c r="I13" s="150"/>
      <c r="J13" s="150"/>
      <c r="K13" s="150"/>
      <c r="L13" s="150"/>
    </row>
    <row r="14" spans="2:18">
      <c r="B14" s="156" t="s">
        <v>126</v>
      </c>
      <c r="C14" s="153" t="s">
        <v>127</v>
      </c>
      <c r="D14" s="150"/>
      <c r="E14" s="150"/>
      <c r="F14" s="150"/>
      <c r="G14" s="150"/>
      <c r="H14" s="150"/>
      <c r="I14" s="150"/>
      <c r="J14" s="150"/>
      <c r="K14" s="150"/>
      <c r="L14" s="150"/>
    </row>
    <row r="15" spans="2:18">
      <c r="B15" s="157"/>
      <c r="C15" s="150"/>
      <c r="D15" s="150"/>
      <c r="E15" s="150"/>
      <c r="F15" s="150"/>
      <c r="G15" s="150"/>
      <c r="H15" s="150"/>
      <c r="I15" s="150"/>
      <c r="J15" s="150"/>
      <c r="K15" s="150"/>
      <c r="L15" s="150"/>
    </row>
    <row r="16" spans="2:18">
      <c r="B16" s="156" t="s">
        <v>118</v>
      </c>
      <c r="C16" s="154" t="s">
        <v>83</v>
      </c>
      <c r="D16" s="149"/>
      <c r="E16" s="149"/>
      <c r="F16" s="149"/>
      <c r="G16" s="149"/>
      <c r="H16" s="149"/>
      <c r="I16" s="149"/>
      <c r="J16" s="149"/>
      <c r="K16" s="149"/>
      <c r="L16" s="149"/>
      <c r="M16" s="1"/>
      <c r="N16" s="1"/>
      <c r="O16" s="1"/>
      <c r="P16" s="1"/>
      <c r="Q16" s="1"/>
    </row>
    <row r="17" spans="2:12">
      <c r="B17" s="157"/>
      <c r="C17" s="150"/>
      <c r="D17" s="150"/>
      <c r="E17" s="150"/>
      <c r="F17" s="150"/>
      <c r="G17" s="150"/>
      <c r="H17" s="150"/>
      <c r="I17" s="150"/>
      <c r="J17" s="150"/>
      <c r="K17" s="150"/>
      <c r="L17" s="150"/>
    </row>
    <row r="18" spans="2:12">
      <c r="B18" s="156" t="s">
        <v>128</v>
      </c>
      <c r="C18" s="152" t="s">
        <v>129</v>
      </c>
      <c r="D18" s="150"/>
      <c r="E18" s="150"/>
      <c r="F18" s="150"/>
      <c r="G18" s="150"/>
      <c r="H18" s="150"/>
      <c r="I18" s="150"/>
      <c r="J18" s="150"/>
      <c r="K18" s="150"/>
      <c r="L18" s="150"/>
    </row>
    <row r="19" spans="2:12">
      <c r="B19" s="157"/>
      <c r="C19" s="150"/>
      <c r="D19" s="150"/>
      <c r="E19" s="150"/>
      <c r="F19" s="150"/>
      <c r="G19" s="150"/>
      <c r="H19" s="150"/>
      <c r="I19" s="150"/>
      <c r="J19" s="150"/>
      <c r="K19" s="150"/>
      <c r="L19" s="150"/>
    </row>
    <row r="20" spans="2:12">
      <c r="B20" s="158" t="s">
        <v>119</v>
      </c>
      <c r="C20" s="150" t="s">
        <v>84</v>
      </c>
      <c r="D20" s="150"/>
      <c r="E20" s="150"/>
      <c r="F20" s="150"/>
      <c r="G20" s="150"/>
      <c r="H20" s="150"/>
      <c r="I20" s="150"/>
      <c r="J20" s="150"/>
      <c r="K20" s="150"/>
      <c r="L20" s="150"/>
    </row>
    <row r="21" spans="2:12">
      <c r="B21" s="157"/>
      <c r="C21" s="150"/>
      <c r="D21" s="150"/>
      <c r="E21" s="150"/>
      <c r="F21" s="150"/>
      <c r="G21" s="150"/>
      <c r="H21" s="150"/>
      <c r="I21" s="150"/>
      <c r="J21" s="150"/>
      <c r="K21" s="150"/>
      <c r="L21" s="150"/>
    </row>
    <row r="22" spans="2:12">
      <c r="B22" s="158" t="s">
        <v>130</v>
      </c>
      <c r="C22" s="152" t="s">
        <v>131</v>
      </c>
      <c r="D22" s="150"/>
      <c r="E22" s="150"/>
      <c r="F22" s="150"/>
      <c r="G22" s="150"/>
      <c r="H22" s="150"/>
      <c r="I22" s="150"/>
      <c r="J22" s="150"/>
      <c r="K22" s="150"/>
      <c r="L22" s="150"/>
    </row>
    <row r="23" spans="2:12">
      <c r="B23" s="157"/>
      <c r="C23" s="150"/>
      <c r="D23" s="150"/>
      <c r="E23" s="150"/>
      <c r="F23" s="150"/>
      <c r="G23" s="150"/>
      <c r="H23" s="150"/>
      <c r="I23" s="150"/>
      <c r="J23" s="150"/>
      <c r="K23" s="150"/>
      <c r="L23" s="150"/>
    </row>
    <row r="24" spans="2:12">
      <c r="B24" s="158" t="s">
        <v>120</v>
      </c>
      <c r="C24" s="152" t="s">
        <v>121</v>
      </c>
      <c r="D24" s="150"/>
      <c r="E24" s="150"/>
      <c r="F24" s="150"/>
      <c r="G24" s="150"/>
      <c r="H24" s="150"/>
      <c r="I24" s="150"/>
      <c r="J24" s="150"/>
      <c r="K24" s="150"/>
      <c r="L24" s="150"/>
    </row>
    <row r="25" spans="2:12">
      <c r="B25" s="150"/>
      <c r="C25" s="150"/>
      <c r="D25" s="150"/>
      <c r="E25" s="150"/>
      <c r="F25" s="150"/>
      <c r="G25" s="150"/>
      <c r="H25" s="150"/>
      <c r="I25" s="150"/>
      <c r="J25" s="150"/>
      <c r="K25" s="150"/>
      <c r="L25" s="150"/>
    </row>
    <row r="26" spans="2:12">
      <c r="B26" s="155" t="s">
        <v>40</v>
      </c>
      <c r="C26" s="150"/>
      <c r="D26" s="150"/>
      <c r="E26" s="150"/>
      <c r="F26" s="150"/>
      <c r="G26" s="150"/>
      <c r="H26" s="150"/>
      <c r="I26" s="150"/>
      <c r="J26" s="150"/>
      <c r="K26" s="150"/>
      <c r="L26" s="150"/>
    </row>
    <row r="27" spans="2:12">
      <c r="B27" s="155" t="s">
        <v>86</v>
      </c>
      <c r="C27" s="150"/>
      <c r="D27" s="150"/>
      <c r="E27" s="150"/>
      <c r="F27" s="150"/>
      <c r="G27" s="150"/>
      <c r="H27" s="150"/>
      <c r="I27" s="150"/>
      <c r="J27" s="150"/>
      <c r="K27" s="150"/>
      <c r="L27" s="150"/>
    </row>
    <row r="28" spans="2:12">
      <c r="B28" s="150"/>
      <c r="C28" s="150"/>
      <c r="D28" s="150"/>
      <c r="E28" s="150"/>
      <c r="F28" s="150"/>
      <c r="G28" s="150"/>
      <c r="H28" s="150"/>
      <c r="I28" s="150"/>
      <c r="J28" s="150"/>
      <c r="K28" s="150"/>
      <c r="L28" s="150"/>
    </row>
    <row r="29" spans="2:12">
      <c r="B29" s="150"/>
      <c r="C29" s="150"/>
      <c r="D29" s="150"/>
      <c r="E29" s="150"/>
      <c r="F29" s="150"/>
      <c r="G29" s="150"/>
      <c r="H29" s="150"/>
      <c r="I29" s="150"/>
      <c r="J29" s="150"/>
      <c r="K29" s="150"/>
      <c r="L29" s="150"/>
    </row>
    <row r="30" spans="2:12" ht="14.25">
      <c r="B30" s="209"/>
      <c r="C30" s="209"/>
      <c r="D30" s="150"/>
      <c r="E30" s="150"/>
      <c r="F30" s="150"/>
      <c r="G30" s="150"/>
      <c r="H30" s="150"/>
      <c r="I30" s="150"/>
      <c r="J30" s="150"/>
      <c r="K30" s="150"/>
      <c r="L30" s="150"/>
    </row>
  </sheetData>
  <mergeCells count="2">
    <mergeCell ref="B30:C30"/>
    <mergeCell ref="B8:L8"/>
  </mergeCells>
  <hyperlinks>
    <hyperlink ref="B10" location="'R_PTW 2026vs2025'!A1" display="R_PTW 2026vs2025" xr:uid="{C5880B31-FEDA-404F-A7E2-15DECCAC537C}"/>
    <hyperlink ref="B12" location="'R_PTW NEW 2026vs2025'!A1" display="R_PTW NEW 2026vs2025" xr:uid="{B3262C3D-F75B-4496-9DEB-7EB013A317D5}"/>
    <hyperlink ref="B14" location="'R_MC NEW 2026vs2025'!A1" display="R_MC NEW 2026vs2025" xr:uid="{BED6983B-C683-473E-97ED-02D90053DE17}"/>
    <hyperlink ref="B16" location="'R_MC 2026 rankings'!A1" display="R_MC 2026 rankings" xr:uid="{4A59A9BE-F286-467E-BBE3-8A3389736CDC}"/>
    <hyperlink ref="B18" location="'R_MP NEW 2026vs2025'!A1" display="R_MP NEW 2026vs2025" xr:uid="{50B8AD66-EB28-4B94-91A8-1F57DC2CB986}"/>
    <hyperlink ref="B20" location="'R_MP_2026 ranking'!A1" display="R_MP_2026 ranking" xr:uid="{21B31F5A-EF41-4A47-8874-A83F1EE9D26E}"/>
    <hyperlink ref="B22" location="'R_PTW USED 2026vs2025'!A1" display="R_PTW USED 2026vs2025" xr:uid="{571D59F1-D10A-4987-8873-49E5B78AA0FD}"/>
    <hyperlink ref="B24" location="'R_MC&amp;MP structure 2026'!A1" display="R_MC&amp;MP structure 2026" xr:uid="{43FD941D-5D26-4D64-8048-AFE4D25EB86E}"/>
  </hyperlinks>
  <pageMargins left="0.78740157480314965" right="0.78740157480314965" top="0.98425196850393704" bottom="0.98425196850393704" header="0.51181102362204722" footer="0.51181102362204722"/>
  <pageSetup paperSize="9" scale="94" orientation="landscape" horizontalDpi="4294967292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3">
    <pageSetUpPr fitToPage="1"/>
  </sheetPr>
  <dimension ref="B1:R47"/>
  <sheetViews>
    <sheetView showGridLines="0" zoomScale="60" zoomScaleNormal="60" workbookViewId="0"/>
  </sheetViews>
  <sheetFormatPr defaultRowHeight="12.75"/>
  <cols>
    <col min="1" max="1" width="2.85546875" customWidth="1"/>
    <col min="2" max="2" width="26" customWidth="1"/>
    <col min="3" max="5" width="11.28515625" bestFit="1" customWidth="1"/>
    <col min="6" max="6" width="12" customWidth="1"/>
    <col min="7" max="7" width="12.42578125" customWidth="1"/>
    <col min="8" max="14" width="11.28515625" bestFit="1" customWidth="1"/>
    <col min="15" max="15" width="10.28515625" customWidth="1"/>
    <col min="16" max="16" width="11.85546875" customWidth="1"/>
    <col min="21" max="21" width="19.42578125" customWidth="1"/>
    <col min="22" max="23" width="12.140625" bestFit="1" customWidth="1"/>
    <col min="24" max="33" width="12" bestFit="1" customWidth="1"/>
    <col min="34" max="34" width="13.7109375" bestFit="1" customWidth="1"/>
  </cols>
  <sheetData>
    <row r="1" spans="2:18" ht="31.5" customHeight="1">
      <c r="B1" s="211" t="s">
        <v>132</v>
      </c>
      <c r="C1" s="212"/>
      <c r="D1" s="212"/>
      <c r="E1" s="212"/>
      <c r="F1" s="212"/>
      <c r="G1" s="212"/>
      <c r="H1" s="212"/>
      <c r="I1" s="212"/>
      <c r="J1" s="212"/>
      <c r="K1" s="212"/>
      <c r="L1" s="212"/>
      <c r="M1" s="212"/>
      <c r="N1" s="212"/>
      <c r="O1" s="212"/>
    </row>
    <row r="2" spans="2:18" ht="15.75" customHeight="1">
      <c r="B2" s="10" t="s">
        <v>38</v>
      </c>
      <c r="C2" s="11" t="s">
        <v>6</v>
      </c>
      <c r="D2" s="11" t="s">
        <v>7</v>
      </c>
      <c r="E2" s="12" t="s">
        <v>1</v>
      </c>
      <c r="F2" s="12" t="s">
        <v>8</v>
      </c>
      <c r="G2" s="12" t="s">
        <v>9</v>
      </c>
      <c r="H2" s="12" t="s">
        <v>10</v>
      </c>
      <c r="I2" s="12" t="s">
        <v>11</v>
      </c>
      <c r="J2" s="12" t="s">
        <v>12</v>
      </c>
      <c r="K2" s="12" t="s">
        <v>13</v>
      </c>
      <c r="L2" s="12" t="s">
        <v>14</v>
      </c>
      <c r="M2" s="12" t="s">
        <v>15</v>
      </c>
      <c r="N2" s="12" t="s">
        <v>16</v>
      </c>
      <c r="O2" s="13" t="s">
        <v>4</v>
      </c>
      <c r="P2" s="13" t="s">
        <v>116</v>
      </c>
    </row>
    <row r="3" spans="2:18" ht="15.75" customHeight="1">
      <c r="B3" s="14" t="s">
        <v>3</v>
      </c>
      <c r="C3" s="185">
        <v>5969</v>
      </c>
      <c r="D3" s="185">
        <v>7901</v>
      </c>
      <c r="E3" s="185"/>
      <c r="F3" s="185"/>
      <c r="G3" s="185"/>
      <c r="H3" s="185"/>
      <c r="I3" s="185"/>
      <c r="J3" s="185"/>
      <c r="K3" s="185"/>
      <c r="L3" s="185"/>
      <c r="M3" s="185"/>
      <c r="N3" s="185"/>
      <c r="O3" s="192">
        <v>13870</v>
      </c>
      <c r="P3" s="207">
        <v>0.87552076757985098</v>
      </c>
    </row>
    <row r="4" spans="2:18" ht="15.75" customHeight="1">
      <c r="B4" s="14" t="s">
        <v>2</v>
      </c>
      <c r="C4" s="188">
        <v>833</v>
      </c>
      <c r="D4" s="188">
        <v>1139</v>
      </c>
      <c r="E4" s="185"/>
      <c r="F4" s="188"/>
      <c r="G4" s="188"/>
      <c r="H4" s="188"/>
      <c r="I4" s="188"/>
      <c r="J4" s="188"/>
      <c r="K4" s="188"/>
      <c r="L4" s="188"/>
      <c r="M4" s="188"/>
      <c r="N4" s="188"/>
      <c r="O4" s="192">
        <v>1972</v>
      </c>
      <c r="P4" s="207">
        <v>0.12447923242014897</v>
      </c>
    </row>
    <row r="5" spans="2:18">
      <c r="B5" s="18" t="s">
        <v>133</v>
      </c>
      <c r="C5" s="190">
        <v>6802</v>
      </c>
      <c r="D5" s="190">
        <v>9040</v>
      </c>
      <c r="E5" s="190">
        <v>0</v>
      </c>
      <c r="F5" s="190">
        <v>0</v>
      </c>
      <c r="G5" s="190">
        <v>0</v>
      </c>
      <c r="H5" s="190">
        <v>0</v>
      </c>
      <c r="I5" s="190">
        <v>0</v>
      </c>
      <c r="J5" s="190">
        <v>0</v>
      </c>
      <c r="K5" s="190">
        <v>0</v>
      </c>
      <c r="L5" s="190">
        <v>0</v>
      </c>
      <c r="M5" s="190">
        <v>0</v>
      </c>
      <c r="N5" s="190">
        <v>0</v>
      </c>
      <c r="O5" s="193">
        <v>15842</v>
      </c>
      <c r="P5" s="208">
        <v>1</v>
      </c>
    </row>
    <row r="6" spans="2:18" ht="15.75" customHeight="1">
      <c r="B6" s="20" t="s">
        <v>134</v>
      </c>
      <c r="C6" s="194">
        <v>-3.1192137872097958E-2</v>
      </c>
      <c r="D6" s="194">
        <v>0.32902087621287857</v>
      </c>
      <c r="E6" s="194">
        <v>-1</v>
      </c>
      <c r="F6" s="194" t="e">
        <v>#DIV/0!</v>
      </c>
      <c r="G6" s="194" t="e">
        <v>#DIV/0!</v>
      </c>
      <c r="H6" s="194" t="e">
        <v>#DIV/0!</v>
      </c>
      <c r="I6" s="194" t="e">
        <v>#DIV/0!</v>
      </c>
      <c r="J6" s="194" t="e">
        <v>#DIV/0!</v>
      </c>
      <c r="K6" s="194" t="e">
        <v>#DIV/0!</v>
      </c>
      <c r="L6" s="194" t="e">
        <v>#DIV/0!</v>
      </c>
      <c r="M6" s="194" t="e">
        <v>#DIV/0!</v>
      </c>
      <c r="N6" s="194" t="e">
        <v>#DIV/0!</v>
      </c>
      <c r="O6" s="194">
        <v>0</v>
      </c>
    </row>
    <row r="7" spans="2:18" ht="15.75" customHeight="1">
      <c r="B7" s="22" t="s">
        <v>135</v>
      </c>
      <c r="C7" s="23">
        <v>-0.11650863748538776</v>
      </c>
      <c r="D7" s="23">
        <v>-6.2143375868866091E-2</v>
      </c>
      <c r="E7" s="23">
        <v>-1</v>
      </c>
      <c r="F7" s="23">
        <v>-1</v>
      </c>
      <c r="G7" s="23">
        <v>-1</v>
      </c>
      <c r="H7" s="23">
        <v>-1</v>
      </c>
      <c r="I7" s="23">
        <v>-1</v>
      </c>
      <c r="J7" s="23">
        <v>-1</v>
      </c>
      <c r="K7" s="23">
        <v>-1</v>
      </c>
      <c r="L7" s="23">
        <v>-1</v>
      </c>
      <c r="M7" s="23">
        <v>-1</v>
      </c>
      <c r="N7" s="23">
        <v>-1</v>
      </c>
      <c r="O7" s="24">
        <v>-8.6284461875648866E-2</v>
      </c>
    </row>
    <row r="8" spans="2:18">
      <c r="B8" s="25"/>
      <c r="C8" s="26"/>
      <c r="D8" s="25"/>
      <c r="E8" s="25"/>
      <c r="F8" s="25"/>
      <c r="O8" s="3"/>
    </row>
    <row r="9" spans="2:18" ht="26.25" customHeight="1">
      <c r="B9" s="213" t="s">
        <v>5</v>
      </c>
      <c r="C9" s="214" t="s">
        <v>151</v>
      </c>
      <c r="D9" s="214"/>
      <c r="E9" s="215" t="s">
        <v>30</v>
      </c>
      <c r="F9" s="216" t="s">
        <v>152</v>
      </c>
      <c r="G9" s="216"/>
      <c r="H9" s="215" t="s">
        <v>30</v>
      </c>
      <c r="O9" s="3"/>
    </row>
    <row r="10" spans="2:18" ht="26.25" customHeight="1">
      <c r="B10" s="213"/>
      <c r="C10" s="27">
        <v>2026</v>
      </c>
      <c r="D10" s="27">
        <v>2025</v>
      </c>
      <c r="E10" s="215"/>
      <c r="F10" s="27">
        <v>2026</v>
      </c>
      <c r="G10" s="27">
        <v>2025</v>
      </c>
      <c r="H10" s="215"/>
      <c r="I10" s="4"/>
      <c r="O10" s="3"/>
    </row>
    <row r="11" spans="2:18" ht="18.75" customHeight="1">
      <c r="B11" s="28" t="s">
        <v>22</v>
      </c>
      <c r="C11" s="195">
        <v>7901</v>
      </c>
      <c r="D11" s="195">
        <v>8331</v>
      </c>
      <c r="E11" s="196">
        <v>-5.1614452046573001E-2</v>
      </c>
      <c r="F11" s="195">
        <v>13870</v>
      </c>
      <c r="G11" s="197">
        <v>14790</v>
      </c>
      <c r="H11" s="196">
        <v>-6.2204192021636295E-2</v>
      </c>
      <c r="I11" s="4"/>
      <c r="O11" s="3"/>
    </row>
    <row r="12" spans="2:18" ht="18.75" customHeight="1">
      <c r="B12" s="29" t="s">
        <v>23</v>
      </c>
      <c r="C12" s="198">
        <v>1139</v>
      </c>
      <c r="D12" s="198">
        <v>1308</v>
      </c>
      <c r="E12" s="199">
        <v>-0.12920489296636084</v>
      </c>
      <c r="F12" s="198">
        <v>1972</v>
      </c>
      <c r="G12" s="200">
        <v>2548</v>
      </c>
      <c r="H12" s="199">
        <v>-0.22605965463108324</v>
      </c>
      <c r="O12" s="3"/>
      <c r="R12" s="9"/>
    </row>
    <row r="13" spans="2:18" ht="19.5" customHeight="1">
      <c r="B13" s="30" t="s">
        <v>4</v>
      </c>
      <c r="C13" s="201">
        <v>9040</v>
      </c>
      <c r="D13" s="201">
        <v>9639</v>
      </c>
      <c r="E13" s="202">
        <v>-6.2143375868866091E-2</v>
      </c>
      <c r="F13" s="201">
        <v>15842</v>
      </c>
      <c r="G13" s="201">
        <v>17338</v>
      </c>
      <c r="H13" s="202">
        <v>-8.6284461875648866E-2</v>
      </c>
      <c r="O13" s="3"/>
    </row>
    <row r="14" spans="2:18">
      <c r="B14" s="31"/>
      <c r="C14" s="26"/>
      <c r="D14" s="31"/>
      <c r="E14" s="31"/>
      <c r="F14" s="31"/>
      <c r="O14" s="3"/>
    </row>
    <row r="15" spans="2:18">
      <c r="B15" s="31"/>
      <c r="C15" s="26"/>
      <c r="D15" s="31"/>
      <c r="E15" s="31"/>
      <c r="F15" s="31"/>
      <c r="O15" s="3"/>
    </row>
    <row r="16" spans="2:18">
      <c r="B16" s="31"/>
      <c r="C16" s="26"/>
      <c r="D16" s="31"/>
      <c r="E16" s="31"/>
      <c r="F16" s="31"/>
    </row>
    <row r="19" spans="9:10">
      <c r="I19" s="3"/>
    </row>
    <row r="23" spans="9:10">
      <c r="J23" s="3"/>
    </row>
    <row r="36" spans="2:15">
      <c r="B36" s="2" t="s">
        <v>65</v>
      </c>
    </row>
    <row r="37" spans="2:15">
      <c r="B37" s="2" t="s">
        <v>39</v>
      </c>
    </row>
    <row r="42" spans="2:15">
      <c r="B42" s="211" t="s">
        <v>93</v>
      </c>
      <c r="C42" s="212"/>
      <c r="D42" s="212"/>
      <c r="E42" s="212"/>
      <c r="F42" s="212"/>
      <c r="G42" s="212"/>
      <c r="H42" s="212"/>
      <c r="I42" s="212"/>
      <c r="J42" s="212"/>
      <c r="K42" s="212"/>
      <c r="L42" s="212"/>
      <c r="M42" s="212"/>
      <c r="N42" s="212"/>
      <c r="O42" s="212"/>
    </row>
    <row r="43" spans="2:15">
      <c r="B43" s="10" t="s">
        <v>38</v>
      </c>
      <c r="C43" s="11" t="s">
        <v>6</v>
      </c>
      <c r="D43" s="11" t="s">
        <v>7</v>
      </c>
      <c r="E43" s="12" t="s">
        <v>1</v>
      </c>
      <c r="F43" s="12" t="s">
        <v>8</v>
      </c>
      <c r="G43" s="12" t="s">
        <v>9</v>
      </c>
      <c r="H43" s="12" t="s">
        <v>10</v>
      </c>
      <c r="I43" s="12" t="s">
        <v>11</v>
      </c>
      <c r="J43" s="12" t="s">
        <v>12</v>
      </c>
      <c r="K43" s="12" t="s">
        <v>13</v>
      </c>
      <c r="L43" s="12" t="s">
        <v>14</v>
      </c>
      <c r="M43" s="12" t="s">
        <v>15</v>
      </c>
      <c r="N43" s="12" t="s">
        <v>16</v>
      </c>
      <c r="O43" s="13" t="s">
        <v>4</v>
      </c>
    </row>
    <row r="44" spans="2:15">
      <c r="B44" s="14" t="s">
        <v>3</v>
      </c>
      <c r="C44" s="185">
        <v>6459</v>
      </c>
      <c r="D44" s="185">
        <v>8331</v>
      </c>
      <c r="E44" s="185">
        <v>14817</v>
      </c>
      <c r="F44" s="185">
        <v>16827</v>
      </c>
      <c r="G44" s="185">
        <v>15156</v>
      </c>
      <c r="H44" s="185">
        <v>14694</v>
      </c>
      <c r="I44" s="185">
        <v>15638</v>
      </c>
      <c r="J44" s="185">
        <v>11252</v>
      </c>
      <c r="K44" s="185">
        <v>9860</v>
      </c>
      <c r="L44" s="185">
        <v>7712</v>
      </c>
      <c r="M44" s="185">
        <v>5654</v>
      </c>
      <c r="N44" s="185">
        <v>6010</v>
      </c>
      <c r="O44" s="192">
        <v>132410</v>
      </c>
    </row>
    <row r="45" spans="2:15">
      <c r="B45" s="14" t="s">
        <v>2</v>
      </c>
      <c r="C45" s="188">
        <v>1240</v>
      </c>
      <c r="D45" s="188">
        <v>1308</v>
      </c>
      <c r="E45" s="185">
        <v>2418</v>
      </c>
      <c r="F45" s="188">
        <v>3040</v>
      </c>
      <c r="G45" s="188">
        <v>3018</v>
      </c>
      <c r="H45" s="188">
        <v>3066</v>
      </c>
      <c r="I45" s="188">
        <v>3283</v>
      </c>
      <c r="J45" s="188">
        <v>2669</v>
      </c>
      <c r="K45" s="188">
        <v>2363</v>
      </c>
      <c r="L45" s="188">
        <v>1724</v>
      </c>
      <c r="M45" s="188">
        <v>1190</v>
      </c>
      <c r="N45" s="188">
        <v>1011</v>
      </c>
      <c r="O45" s="192">
        <v>26330</v>
      </c>
    </row>
    <row r="46" spans="2:15">
      <c r="B46" s="18" t="s">
        <v>94</v>
      </c>
      <c r="C46" s="190">
        <v>7699</v>
      </c>
      <c r="D46" s="190">
        <v>9639</v>
      </c>
      <c r="E46" s="190">
        <v>17235</v>
      </c>
      <c r="F46" s="190">
        <v>19867</v>
      </c>
      <c r="G46" s="190">
        <v>18174</v>
      </c>
      <c r="H46" s="190">
        <v>17760</v>
      </c>
      <c r="I46" s="190">
        <v>18921</v>
      </c>
      <c r="J46" s="190">
        <v>13921</v>
      </c>
      <c r="K46" s="190">
        <v>12223</v>
      </c>
      <c r="L46" s="190">
        <v>9436</v>
      </c>
      <c r="M46" s="190">
        <v>6844</v>
      </c>
      <c r="N46" s="190">
        <v>7021</v>
      </c>
      <c r="O46" s="193">
        <v>158740</v>
      </c>
    </row>
    <row r="47" spans="2:15"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</row>
  </sheetData>
  <mergeCells count="7">
    <mergeCell ref="B1:O1"/>
    <mergeCell ref="B42:O42"/>
    <mergeCell ref="B9:B10"/>
    <mergeCell ref="C9:D9"/>
    <mergeCell ref="E9:E10"/>
    <mergeCell ref="F9:G9"/>
    <mergeCell ref="H9:H10"/>
  </mergeCells>
  <phoneticPr fontId="5" type="noConversion"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72" orientation="landscape" horizontalDpi="4294967292" r:id="rId1"/>
  <headerFooter alignWithMargins="0">
    <oddHeader>&amp;L&amp;G</oddHeader>
  </headerFooter>
  <colBreaks count="1" manualBreakCount="1">
    <brk id="16" max="1048575" man="1"/>
  </colBreaks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6">
    <pageSetUpPr fitToPage="1"/>
  </sheetPr>
  <dimension ref="B1:AI46"/>
  <sheetViews>
    <sheetView showGridLines="0" zoomScale="80" zoomScaleNormal="80" workbookViewId="0"/>
  </sheetViews>
  <sheetFormatPr defaultRowHeight="12.75"/>
  <cols>
    <col min="1" max="1" width="2.140625" customWidth="1"/>
    <col min="2" max="2" width="28.5703125" customWidth="1"/>
    <col min="3" max="14" width="11.28515625" bestFit="1" customWidth="1"/>
    <col min="15" max="15" width="10.28515625" customWidth="1"/>
    <col min="16" max="16" width="11.5703125" customWidth="1"/>
    <col min="21" max="21" width="20.28515625" customWidth="1"/>
    <col min="22" max="23" width="12.140625" bestFit="1" customWidth="1"/>
    <col min="24" max="33" width="12" bestFit="1" customWidth="1"/>
    <col min="34" max="34" width="13.7109375" bestFit="1" customWidth="1"/>
  </cols>
  <sheetData>
    <row r="1" spans="2:35" ht="31.5" customHeight="1">
      <c r="B1" s="211" t="s">
        <v>136</v>
      </c>
      <c r="C1" s="211"/>
      <c r="D1" s="211"/>
      <c r="E1" s="211"/>
      <c r="F1" s="211"/>
      <c r="G1" s="211"/>
      <c r="H1" s="211"/>
      <c r="I1" s="211"/>
      <c r="J1" s="211"/>
      <c r="K1" s="211"/>
      <c r="L1" s="211"/>
      <c r="M1" s="211"/>
      <c r="N1" s="211"/>
      <c r="O1" s="211"/>
    </row>
    <row r="2" spans="2:35" ht="15.75" customHeight="1">
      <c r="B2" s="32" t="s">
        <v>5</v>
      </c>
      <c r="C2" s="33" t="s">
        <v>6</v>
      </c>
      <c r="D2" s="33" t="s">
        <v>7</v>
      </c>
      <c r="E2" s="34" t="s">
        <v>1</v>
      </c>
      <c r="F2" s="34" t="s">
        <v>8</v>
      </c>
      <c r="G2" s="34" t="s">
        <v>9</v>
      </c>
      <c r="H2" s="34" t="s">
        <v>10</v>
      </c>
      <c r="I2" s="34" t="s">
        <v>11</v>
      </c>
      <c r="J2" s="34" t="s">
        <v>12</v>
      </c>
      <c r="K2" s="34" t="s">
        <v>13</v>
      </c>
      <c r="L2" s="34" t="s">
        <v>14</v>
      </c>
      <c r="M2" s="34" t="s">
        <v>15</v>
      </c>
      <c r="N2" s="34" t="s">
        <v>16</v>
      </c>
      <c r="O2" s="35" t="s">
        <v>4</v>
      </c>
      <c r="P2" s="13" t="s">
        <v>116</v>
      </c>
    </row>
    <row r="3" spans="2:35" ht="15.75" customHeight="1">
      <c r="B3" s="36" t="s">
        <v>3</v>
      </c>
      <c r="C3" s="185">
        <v>1803</v>
      </c>
      <c r="D3" s="185">
        <v>2572</v>
      </c>
      <c r="E3" s="185"/>
      <c r="F3" s="185"/>
      <c r="G3" s="185"/>
      <c r="H3" s="185"/>
      <c r="I3" s="185"/>
      <c r="J3" s="185"/>
      <c r="K3" s="185"/>
      <c r="L3" s="185"/>
      <c r="M3" s="185"/>
      <c r="N3" s="185"/>
      <c r="O3" s="192">
        <v>4375</v>
      </c>
      <c r="P3" s="207">
        <v>0.80615441311958724</v>
      </c>
    </row>
    <row r="4" spans="2:35" ht="15.75" customHeight="1">
      <c r="B4" s="36" t="s">
        <v>2</v>
      </c>
      <c r="C4" s="188">
        <v>407</v>
      </c>
      <c r="D4" s="188">
        <v>645</v>
      </c>
      <c r="E4" s="185"/>
      <c r="F4" s="188"/>
      <c r="G4" s="188"/>
      <c r="H4" s="188"/>
      <c r="I4" s="188"/>
      <c r="J4" s="188"/>
      <c r="K4" s="188"/>
      <c r="L4" s="188"/>
      <c r="M4" s="188"/>
      <c r="N4" s="188"/>
      <c r="O4" s="192">
        <v>1052</v>
      </c>
      <c r="P4" s="207">
        <v>0.19384558688041276</v>
      </c>
    </row>
    <row r="5" spans="2:35">
      <c r="B5" s="37" t="s">
        <v>133</v>
      </c>
      <c r="C5" s="190">
        <v>2210</v>
      </c>
      <c r="D5" s="190">
        <v>3217</v>
      </c>
      <c r="E5" s="190">
        <v>0</v>
      </c>
      <c r="F5" s="190">
        <v>0</v>
      </c>
      <c r="G5" s="190">
        <v>0</v>
      </c>
      <c r="H5" s="190">
        <v>0</v>
      </c>
      <c r="I5" s="190">
        <v>0</v>
      </c>
      <c r="J5" s="190">
        <v>0</v>
      </c>
      <c r="K5" s="190">
        <v>0</v>
      </c>
      <c r="L5" s="190">
        <v>0</v>
      </c>
      <c r="M5" s="190">
        <v>0</v>
      </c>
      <c r="N5" s="190">
        <v>0</v>
      </c>
      <c r="O5" s="193">
        <v>5427</v>
      </c>
      <c r="P5" s="208">
        <v>1</v>
      </c>
    </row>
    <row r="6" spans="2:35" ht="15.75" customHeight="1">
      <c r="B6" s="38" t="s">
        <v>134</v>
      </c>
      <c r="C6" s="194">
        <v>-1.9085663559698207E-2</v>
      </c>
      <c r="D6" s="194">
        <v>0.455656108597285</v>
      </c>
      <c r="E6" s="194">
        <v>-1</v>
      </c>
      <c r="F6" s="194" t="e">
        <v>#DIV/0!</v>
      </c>
      <c r="G6" s="194" t="e">
        <v>#DIV/0!</v>
      </c>
      <c r="H6" s="194" t="e">
        <v>#DIV/0!</v>
      </c>
      <c r="I6" s="194" t="e">
        <v>#DIV/0!</v>
      </c>
      <c r="J6" s="194" t="e">
        <v>#DIV/0!</v>
      </c>
      <c r="K6" s="194" t="e">
        <v>#DIV/0!</v>
      </c>
      <c r="L6" s="194" t="e">
        <v>#DIV/0!</v>
      </c>
      <c r="M6" s="194" t="e">
        <v>#DIV/0!</v>
      </c>
      <c r="N6" s="194" t="e">
        <v>#DIV/0!</v>
      </c>
      <c r="O6" s="21"/>
    </row>
    <row r="7" spans="2:35" ht="15.75" customHeight="1">
      <c r="B7" s="39" t="s">
        <v>135</v>
      </c>
      <c r="C7" s="23">
        <v>0.22573488630061012</v>
      </c>
      <c r="D7" s="23">
        <v>0.15222063037249289</v>
      </c>
      <c r="E7" s="23">
        <v>-1</v>
      </c>
      <c r="F7" s="23">
        <v>-1</v>
      </c>
      <c r="G7" s="23">
        <v>-1</v>
      </c>
      <c r="H7" s="23">
        <v>-1</v>
      </c>
      <c r="I7" s="23">
        <v>-1</v>
      </c>
      <c r="J7" s="23">
        <v>-1</v>
      </c>
      <c r="K7" s="23">
        <v>-1</v>
      </c>
      <c r="L7" s="23">
        <v>-1</v>
      </c>
      <c r="M7" s="23">
        <v>-1</v>
      </c>
      <c r="N7" s="23">
        <v>-1</v>
      </c>
      <c r="O7" s="24">
        <v>0.18106637649619151</v>
      </c>
    </row>
    <row r="8" spans="2:35">
      <c r="B8" s="31"/>
      <c r="C8" s="26"/>
      <c r="D8" s="31"/>
      <c r="E8" s="31"/>
      <c r="F8" s="31"/>
      <c r="O8" s="3"/>
    </row>
    <row r="9" spans="2:35" ht="24.75" customHeight="1">
      <c r="B9" s="213" t="s">
        <v>5</v>
      </c>
      <c r="C9" s="217" t="str">
        <f>'R_PTW 2026vs2025'!C9:D9</f>
        <v>FEBRUARY</v>
      </c>
      <c r="D9" s="217"/>
      <c r="E9" s="218" t="s">
        <v>30</v>
      </c>
      <c r="F9" s="219" t="str">
        <f>'R_PTW 2026vs2025'!F9:G9</f>
        <v>JANUARY-FEBRUARY</v>
      </c>
      <c r="G9" s="217"/>
      <c r="H9" s="218" t="s">
        <v>30</v>
      </c>
      <c r="O9" s="3"/>
    </row>
    <row r="10" spans="2:35" ht="26.25" customHeight="1">
      <c r="B10" s="213"/>
      <c r="C10" s="27">
        <f>'R_PTW 2026vs2025'!C10</f>
        <v>2026</v>
      </c>
      <c r="D10" s="27">
        <f>'R_PTW 2026vs2025'!D10</f>
        <v>2025</v>
      </c>
      <c r="E10" s="218"/>
      <c r="F10" s="27">
        <f>'R_PTW 2026vs2025'!F10</f>
        <v>2026</v>
      </c>
      <c r="G10" s="27">
        <f>'R_PTW 2026vs2025'!G10</f>
        <v>2025</v>
      </c>
      <c r="H10" s="218"/>
      <c r="I10" s="4"/>
      <c r="O10" s="3"/>
    </row>
    <row r="11" spans="2:35" ht="19.5" customHeight="1">
      <c r="B11" s="15" t="s">
        <v>22</v>
      </c>
      <c r="C11" s="195">
        <v>2572</v>
      </c>
      <c r="D11" s="195">
        <v>2206</v>
      </c>
      <c r="E11" s="196">
        <v>0.16591115140525847</v>
      </c>
      <c r="F11" s="195">
        <v>4375</v>
      </c>
      <c r="G11" s="197">
        <v>3456</v>
      </c>
      <c r="H11" s="196">
        <v>0.26591435185185186</v>
      </c>
      <c r="I11" s="4"/>
      <c r="O11" s="3"/>
      <c r="AI11" s="8"/>
    </row>
    <row r="12" spans="2:35" ht="19.5" customHeight="1">
      <c r="B12" s="17" t="s">
        <v>23</v>
      </c>
      <c r="C12" s="198">
        <v>645</v>
      </c>
      <c r="D12" s="198">
        <v>586</v>
      </c>
      <c r="E12" s="199">
        <v>0.10068259385665534</v>
      </c>
      <c r="F12" s="198">
        <v>1052</v>
      </c>
      <c r="G12" s="200">
        <v>1139</v>
      </c>
      <c r="H12" s="199">
        <v>-7.6382791922739224E-2</v>
      </c>
      <c r="O12" s="3"/>
      <c r="R12" s="9"/>
      <c r="AI12" s="8"/>
    </row>
    <row r="13" spans="2:35" ht="19.5" customHeight="1">
      <c r="B13" s="42" t="s">
        <v>4</v>
      </c>
      <c r="C13" s="201">
        <v>3217</v>
      </c>
      <c r="D13" s="201">
        <v>2792</v>
      </c>
      <c r="E13" s="202">
        <v>0.15222063037249289</v>
      </c>
      <c r="F13" s="201">
        <v>5427</v>
      </c>
      <c r="G13" s="201">
        <v>4595</v>
      </c>
      <c r="H13" s="202">
        <v>0.18106637649619151</v>
      </c>
      <c r="J13" s="43"/>
      <c r="O13" s="3"/>
    </row>
    <row r="14" spans="2:35">
      <c r="B14" s="31"/>
      <c r="C14" s="26"/>
      <c r="D14" s="31"/>
      <c r="E14" s="31"/>
      <c r="F14" s="31"/>
      <c r="O14" s="3"/>
    </row>
    <row r="15" spans="2:35">
      <c r="B15" s="31"/>
      <c r="C15" s="26"/>
      <c r="D15" s="31"/>
      <c r="E15" s="31"/>
      <c r="F15" s="31"/>
      <c r="O15" s="3"/>
    </row>
    <row r="16" spans="2:35">
      <c r="B16" s="31"/>
      <c r="C16" s="26"/>
      <c r="D16" s="31"/>
      <c r="E16" s="31"/>
      <c r="F16" s="31"/>
    </row>
    <row r="19" spans="9:10">
      <c r="I19" s="3"/>
    </row>
    <row r="23" spans="9:10">
      <c r="J23" s="3"/>
    </row>
    <row r="36" spans="2:15">
      <c r="B36" s="2" t="s">
        <v>65</v>
      </c>
    </row>
    <row r="37" spans="2:15">
      <c r="B37" s="2" t="s">
        <v>39</v>
      </c>
    </row>
    <row r="42" spans="2:15">
      <c r="B42" s="211" t="s">
        <v>96</v>
      </c>
      <c r="C42" s="211"/>
      <c r="D42" s="211"/>
      <c r="E42" s="211"/>
      <c r="F42" s="211"/>
      <c r="G42" s="211"/>
      <c r="H42" s="211"/>
      <c r="I42" s="211"/>
      <c r="J42" s="211"/>
      <c r="K42" s="211"/>
      <c r="L42" s="211"/>
      <c r="M42" s="211"/>
      <c r="N42" s="211"/>
      <c r="O42" s="211"/>
    </row>
    <row r="43" spans="2:15">
      <c r="B43" s="32" t="s">
        <v>5</v>
      </c>
      <c r="C43" s="33" t="s">
        <v>6</v>
      </c>
      <c r="D43" s="33" t="s">
        <v>7</v>
      </c>
      <c r="E43" s="34" t="s">
        <v>1</v>
      </c>
      <c r="F43" s="34" t="s">
        <v>8</v>
      </c>
      <c r="G43" s="34" t="s">
        <v>9</v>
      </c>
      <c r="H43" s="34" t="s">
        <v>10</v>
      </c>
      <c r="I43" s="34" t="s">
        <v>11</v>
      </c>
      <c r="J43" s="34" t="s">
        <v>12</v>
      </c>
      <c r="K43" s="34" t="s">
        <v>13</v>
      </c>
      <c r="L43" s="34" t="s">
        <v>14</v>
      </c>
      <c r="M43" s="34" t="s">
        <v>15</v>
      </c>
      <c r="N43" s="34" t="s">
        <v>16</v>
      </c>
      <c r="O43" s="35" t="s">
        <v>4</v>
      </c>
    </row>
    <row r="44" spans="2:15">
      <c r="B44" s="36" t="s">
        <v>3</v>
      </c>
      <c r="C44" s="184">
        <v>1250</v>
      </c>
      <c r="D44" s="184">
        <v>2206</v>
      </c>
      <c r="E44" s="184">
        <v>4859</v>
      </c>
      <c r="F44" s="184">
        <v>5457</v>
      </c>
      <c r="G44" s="184">
        <v>5311</v>
      </c>
      <c r="H44" s="184">
        <v>5002</v>
      </c>
      <c r="I44" s="184">
        <v>5333</v>
      </c>
      <c r="J44" s="184">
        <v>3807</v>
      </c>
      <c r="K44" s="185">
        <v>2983</v>
      </c>
      <c r="L44" s="184">
        <v>2051</v>
      </c>
      <c r="M44" s="184">
        <v>1420</v>
      </c>
      <c r="N44" s="184">
        <v>1687</v>
      </c>
      <c r="O44" s="186">
        <v>41366</v>
      </c>
    </row>
    <row r="45" spans="2:15">
      <c r="B45" s="36" t="s">
        <v>2</v>
      </c>
      <c r="C45" s="187">
        <v>553</v>
      </c>
      <c r="D45" s="187">
        <v>586</v>
      </c>
      <c r="E45" s="187">
        <v>1274</v>
      </c>
      <c r="F45" s="187">
        <v>1725</v>
      </c>
      <c r="G45" s="187">
        <v>1783</v>
      </c>
      <c r="H45" s="187">
        <v>1862</v>
      </c>
      <c r="I45" s="187">
        <v>1931</v>
      </c>
      <c r="J45" s="187">
        <v>1545</v>
      </c>
      <c r="K45" s="188">
        <v>1322</v>
      </c>
      <c r="L45" s="187">
        <v>1033</v>
      </c>
      <c r="M45" s="187">
        <v>687</v>
      </c>
      <c r="N45" s="187">
        <v>566</v>
      </c>
      <c r="O45" s="186">
        <v>14867</v>
      </c>
    </row>
    <row r="46" spans="2:15">
      <c r="B46" s="37" t="s">
        <v>94</v>
      </c>
      <c r="C46" s="189">
        <v>1803</v>
      </c>
      <c r="D46" s="189">
        <v>2792</v>
      </c>
      <c r="E46" s="189">
        <v>6133</v>
      </c>
      <c r="F46" s="189">
        <v>7182</v>
      </c>
      <c r="G46" s="189">
        <v>7094</v>
      </c>
      <c r="H46" s="189">
        <v>6864</v>
      </c>
      <c r="I46" s="189">
        <v>7264</v>
      </c>
      <c r="J46" s="189">
        <v>5352</v>
      </c>
      <c r="K46" s="190">
        <v>4305</v>
      </c>
      <c r="L46" s="189">
        <v>3084</v>
      </c>
      <c r="M46" s="189">
        <v>2107</v>
      </c>
      <c r="N46" s="189">
        <v>2253</v>
      </c>
      <c r="O46" s="191">
        <v>56233</v>
      </c>
    </row>
  </sheetData>
  <mergeCells count="7">
    <mergeCell ref="B42:O42"/>
    <mergeCell ref="B1:O1"/>
    <mergeCell ref="B9:B10"/>
    <mergeCell ref="C9:D9"/>
    <mergeCell ref="E9:E10"/>
    <mergeCell ref="F9:G9"/>
    <mergeCell ref="H9:H10"/>
  </mergeCells>
  <phoneticPr fontId="33" type="noConversion"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72" orientation="landscape" horizontalDpi="4294967292" r:id="rId1"/>
  <headerFooter alignWithMargins="0">
    <oddHeader>&amp;L&amp;G</oddHeader>
  </headerFooter>
  <colBreaks count="1" manualBreakCount="1">
    <brk id="16" max="1048575" man="1"/>
  </colBreaks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7">
    <pageSetUpPr fitToPage="1"/>
  </sheetPr>
  <dimension ref="B2:S54"/>
  <sheetViews>
    <sheetView showGridLines="0" zoomScale="80" zoomScaleNormal="80" workbookViewId="0"/>
  </sheetViews>
  <sheetFormatPr defaultRowHeight="12.75"/>
  <cols>
    <col min="1" max="1" width="2.140625" customWidth="1"/>
    <col min="2" max="2" width="23.42578125" customWidth="1"/>
    <col min="3" max="14" width="10.42578125" customWidth="1"/>
    <col min="15" max="15" width="12" bestFit="1" customWidth="1"/>
    <col min="16" max="16" width="12" customWidth="1"/>
  </cols>
  <sheetData>
    <row r="2" spans="2:19" ht="25.5" customHeight="1">
      <c r="B2" s="220" t="s">
        <v>138</v>
      </c>
      <c r="C2" s="221"/>
      <c r="D2" s="221"/>
      <c r="E2" s="221"/>
      <c r="F2" s="221"/>
      <c r="G2" s="221"/>
      <c r="H2" s="221"/>
      <c r="I2" s="221"/>
      <c r="J2" s="221"/>
      <c r="K2" s="221"/>
      <c r="L2" s="221"/>
      <c r="M2" s="221"/>
      <c r="N2" s="221"/>
      <c r="O2" s="221"/>
      <c r="P2" s="1"/>
    </row>
    <row r="3" spans="2:19">
      <c r="B3" s="19" t="s">
        <v>33</v>
      </c>
      <c r="C3" s="47" t="s">
        <v>6</v>
      </c>
      <c r="D3" s="47" t="s">
        <v>7</v>
      </c>
      <c r="E3" s="19" t="s">
        <v>1</v>
      </c>
      <c r="F3" s="19" t="s">
        <v>8</v>
      </c>
      <c r="G3" s="19" t="s">
        <v>9</v>
      </c>
      <c r="H3" s="19" t="s">
        <v>10</v>
      </c>
      <c r="I3" s="19" t="s">
        <v>11</v>
      </c>
      <c r="J3" s="19" t="s">
        <v>12</v>
      </c>
      <c r="K3" s="19" t="s">
        <v>13</v>
      </c>
      <c r="L3" s="19" t="s">
        <v>14</v>
      </c>
      <c r="M3" s="19" t="s">
        <v>15</v>
      </c>
      <c r="N3" s="19" t="s">
        <v>16</v>
      </c>
      <c r="O3" s="19" t="s">
        <v>4</v>
      </c>
      <c r="P3" s="48"/>
    </row>
    <row r="4" spans="2:19" hidden="1">
      <c r="B4" s="49">
        <v>2006</v>
      </c>
      <c r="C4" s="49">
        <v>93</v>
      </c>
      <c r="D4" s="49">
        <v>133</v>
      </c>
      <c r="E4" s="49">
        <v>393</v>
      </c>
      <c r="F4" s="49">
        <v>804</v>
      </c>
      <c r="G4" s="49">
        <v>787</v>
      </c>
      <c r="H4" s="49">
        <v>708</v>
      </c>
      <c r="I4" s="49">
        <v>655</v>
      </c>
      <c r="J4" s="49">
        <v>503</v>
      </c>
      <c r="K4" s="49">
        <v>360</v>
      </c>
      <c r="L4" s="49">
        <v>242</v>
      </c>
      <c r="M4" s="49">
        <v>173</v>
      </c>
      <c r="N4" s="49">
        <v>264</v>
      </c>
      <c r="O4" s="49">
        <v>5115</v>
      </c>
      <c r="P4" s="48"/>
    </row>
    <row r="5" spans="2:19" s="9" customFormat="1" hidden="1">
      <c r="B5" s="50">
        <v>2007</v>
      </c>
      <c r="C5" s="50">
        <v>227</v>
      </c>
      <c r="D5" s="50">
        <v>244</v>
      </c>
      <c r="E5" s="50">
        <v>762</v>
      </c>
      <c r="F5" s="50">
        <v>1121</v>
      </c>
      <c r="G5" s="50">
        <v>1095</v>
      </c>
      <c r="H5" s="50">
        <v>910</v>
      </c>
      <c r="I5" s="50">
        <v>944</v>
      </c>
      <c r="J5" s="50">
        <v>862</v>
      </c>
      <c r="K5" s="50">
        <v>484</v>
      </c>
      <c r="L5" s="50">
        <v>386</v>
      </c>
      <c r="M5" s="50">
        <v>171</v>
      </c>
      <c r="N5" s="50">
        <v>368</v>
      </c>
      <c r="O5" s="16">
        <v>7574</v>
      </c>
      <c r="P5" s="51"/>
    </row>
    <row r="6" spans="2:19" s="9" customFormat="1">
      <c r="B6" s="55">
        <v>2020</v>
      </c>
      <c r="C6" s="180">
        <v>698</v>
      </c>
      <c r="D6" s="180">
        <v>1090</v>
      </c>
      <c r="E6" s="180">
        <v>1350</v>
      </c>
      <c r="F6" s="180">
        <v>1613</v>
      </c>
      <c r="G6" s="180">
        <v>2729</v>
      </c>
      <c r="H6" s="180">
        <v>2949</v>
      </c>
      <c r="I6" s="180">
        <v>3027</v>
      </c>
      <c r="J6" s="180">
        <v>2057</v>
      </c>
      <c r="K6" s="180">
        <v>1528</v>
      </c>
      <c r="L6" s="180">
        <v>1113</v>
      </c>
      <c r="M6" s="180">
        <v>999</v>
      </c>
      <c r="N6" s="180">
        <v>2662</v>
      </c>
      <c r="O6" s="181">
        <v>19103</v>
      </c>
      <c r="P6" s="54"/>
    </row>
    <row r="7" spans="2:19" s="9" customFormat="1">
      <c r="B7" s="52">
        <v>2021</v>
      </c>
      <c r="C7" s="179">
        <v>410</v>
      </c>
      <c r="D7" s="179">
        <v>906</v>
      </c>
      <c r="E7" s="179">
        <v>2223</v>
      </c>
      <c r="F7" s="179">
        <v>2884</v>
      </c>
      <c r="G7" s="179">
        <v>2963</v>
      </c>
      <c r="H7" s="179">
        <v>2848</v>
      </c>
      <c r="I7" s="179">
        <v>2423</v>
      </c>
      <c r="J7" s="179">
        <v>1894</v>
      </c>
      <c r="K7" s="179">
        <v>1461</v>
      </c>
      <c r="L7" s="179">
        <v>1186</v>
      </c>
      <c r="M7" s="179">
        <v>1071</v>
      </c>
      <c r="N7" s="179">
        <v>1310</v>
      </c>
      <c r="O7" s="177">
        <v>21815</v>
      </c>
      <c r="P7" s="54"/>
    </row>
    <row r="8" spans="2:19">
      <c r="B8" s="55">
        <v>2022</v>
      </c>
      <c r="C8" s="180">
        <v>856</v>
      </c>
      <c r="D8" s="180">
        <v>1276</v>
      </c>
      <c r="E8" s="180">
        <v>2828</v>
      </c>
      <c r="F8" s="180">
        <v>2875</v>
      </c>
      <c r="G8" s="180">
        <v>3412</v>
      </c>
      <c r="H8" s="180">
        <v>3241</v>
      </c>
      <c r="I8" s="180">
        <v>2715</v>
      </c>
      <c r="J8" s="180">
        <v>2326</v>
      </c>
      <c r="K8" s="180">
        <v>1469</v>
      </c>
      <c r="L8" s="180">
        <v>1176</v>
      </c>
      <c r="M8" s="180">
        <v>936</v>
      </c>
      <c r="N8" s="180">
        <v>800</v>
      </c>
      <c r="O8" s="181">
        <v>23910</v>
      </c>
      <c r="P8" s="4"/>
      <c r="S8" s="9"/>
    </row>
    <row r="9" spans="2:19">
      <c r="B9" s="52">
        <v>2023</v>
      </c>
      <c r="C9" s="179">
        <v>1126</v>
      </c>
      <c r="D9" s="179">
        <v>1524</v>
      </c>
      <c r="E9" s="179">
        <v>3134</v>
      </c>
      <c r="F9" s="179">
        <v>3577</v>
      </c>
      <c r="G9" s="179">
        <v>3620</v>
      </c>
      <c r="H9" s="179">
        <v>3442</v>
      </c>
      <c r="I9" s="179">
        <v>2949</v>
      </c>
      <c r="J9" s="179">
        <v>2567</v>
      </c>
      <c r="K9" s="179">
        <v>2080</v>
      </c>
      <c r="L9" s="179">
        <v>1658</v>
      </c>
      <c r="M9" s="179">
        <v>1126</v>
      </c>
      <c r="N9" s="179">
        <v>953</v>
      </c>
      <c r="O9" s="177">
        <v>27756</v>
      </c>
      <c r="P9" s="4"/>
      <c r="S9" s="9"/>
    </row>
    <row r="10" spans="2:19">
      <c r="B10" s="55">
        <v>2024</v>
      </c>
      <c r="C10" s="180">
        <v>1395</v>
      </c>
      <c r="D10" s="180">
        <v>2531</v>
      </c>
      <c r="E10" s="180">
        <v>4265</v>
      </c>
      <c r="F10" s="180">
        <v>5272</v>
      </c>
      <c r="G10" s="180">
        <v>4488</v>
      </c>
      <c r="H10" s="180">
        <v>4236</v>
      </c>
      <c r="I10" s="180">
        <v>4380</v>
      </c>
      <c r="J10" s="180">
        <v>3618</v>
      </c>
      <c r="K10" s="180">
        <v>2632</v>
      </c>
      <c r="L10" s="180">
        <v>2097</v>
      </c>
      <c r="M10" s="180">
        <v>1482</v>
      </c>
      <c r="N10" s="180">
        <v>3413</v>
      </c>
      <c r="O10" s="181">
        <v>39809</v>
      </c>
      <c r="P10" s="4"/>
      <c r="S10" s="9"/>
    </row>
    <row r="11" spans="2:19">
      <c r="B11" s="52">
        <v>2025</v>
      </c>
      <c r="C11" s="179">
        <v>1250</v>
      </c>
      <c r="D11" s="179">
        <v>2206</v>
      </c>
      <c r="E11" s="179">
        <v>4859</v>
      </c>
      <c r="F11" s="179">
        <v>5457</v>
      </c>
      <c r="G11" s="179">
        <v>5311</v>
      </c>
      <c r="H11" s="179">
        <v>5002</v>
      </c>
      <c r="I11" s="179">
        <v>5333</v>
      </c>
      <c r="J11" s="179">
        <v>3807</v>
      </c>
      <c r="K11" s="179">
        <v>2983</v>
      </c>
      <c r="L11" s="179">
        <v>2051</v>
      </c>
      <c r="M11" s="179">
        <v>1420</v>
      </c>
      <c r="N11" s="179">
        <v>1687</v>
      </c>
      <c r="O11" s="177">
        <v>41366</v>
      </c>
      <c r="P11" s="4"/>
      <c r="S11" s="9"/>
    </row>
    <row r="12" spans="2:19">
      <c r="B12" s="56">
        <v>2026</v>
      </c>
      <c r="C12" s="182">
        <v>1803</v>
      </c>
      <c r="D12" s="182">
        <v>2572</v>
      </c>
      <c r="E12" s="182"/>
      <c r="F12" s="182"/>
      <c r="G12" s="182"/>
      <c r="H12" s="182"/>
      <c r="I12" s="182"/>
      <c r="J12" s="182"/>
      <c r="K12" s="182"/>
      <c r="L12" s="182"/>
      <c r="M12" s="182"/>
      <c r="N12" s="182"/>
      <c r="O12" s="183">
        <v>4375</v>
      </c>
      <c r="P12" s="4"/>
      <c r="S12" s="9"/>
    </row>
    <row r="13" spans="2:19">
      <c r="B13" s="55" t="s">
        <v>137</v>
      </c>
      <c r="C13" s="57">
        <v>0.4423999999999999</v>
      </c>
      <c r="D13" s="57">
        <v>0.16591115140525847</v>
      </c>
      <c r="E13" s="57"/>
      <c r="F13" s="57"/>
      <c r="G13" s="57"/>
      <c r="H13" s="57"/>
      <c r="I13" s="57"/>
      <c r="J13" s="57"/>
      <c r="K13" s="57"/>
      <c r="L13" s="57"/>
      <c r="M13" s="57"/>
      <c r="N13" s="57"/>
      <c r="O13" s="57">
        <v>0.26591435185185186</v>
      </c>
    </row>
    <row r="14" spans="2:19">
      <c r="C14" s="58"/>
      <c r="D14" s="58"/>
      <c r="E14" s="58"/>
      <c r="F14" s="58"/>
      <c r="G14" s="58"/>
      <c r="H14" s="58"/>
      <c r="I14" s="58"/>
      <c r="J14" s="59"/>
      <c r="K14" s="59"/>
      <c r="L14" s="59"/>
      <c r="M14" s="59"/>
      <c r="N14" s="59"/>
      <c r="O14" s="58"/>
    </row>
    <row r="15" spans="2:19" ht="24" customHeight="1">
      <c r="B15" s="222" t="s">
        <v>5</v>
      </c>
      <c r="C15" s="223" t="str">
        <f>'R_PTW NEW 2026vs2025'!C9:D9</f>
        <v>FEBRUARY</v>
      </c>
      <c r="D15" s="223"/>
      <c r="E15" s="224" t="s">
        <v>30</v>
      </c>
      <c r="F15" s="225" t="str">
        <f>'R_PTW 2026vs2025'!F9:G9</f>
        <v>JANUARY-FEBRUARY</v>
      </c>
      <c r="G15" s="223"/>
      <c r="H15" s="224" t="s">
        <v>30</v>
      </c>
      <c r="I15" s="58"/>
      <c r="J15" s="59"/>
      <c r="K15" s="59"/>
      <c r="L15" s="59"/>
      <c r="M15" s="59"/>
      <c r="N15" s="59"/>
      <c r="O15" s="58"/>
    </row>
    <row r="16" spans="2:19" ht="21" customHeight="1">
      <c r="B16" s="222"/>
      <c r="C16" s="60">
        <f>'R_PTW NEW 2026vs2025'!C10</f>
        <v>2026</v>
      </c>
      <c r="D16" s="60">
        <f>'R_PTW NEW 2026vs2025'!D10</f>
        <v>2025</v>
      </c>
      <c r="E16" s="224"/>
      <c r="F16" s="60">
        <f>'R_PTW NEW 2026vs2025'!F10</f>
        <v>2026</v>
      </c>
      <c r="G16" s="60">
        <f>'R_PTW NEW 2026vs2025'!G10</f>
        <v>2025</v>
      </c>
      <c r="H16" s="224"/>
      <c r="I16" s="58"/>
      <c r="J16" s="59"/>
      <c r="K16" s="59"/>
      <c r="L16" s="59"/>
      <c r="M16" s="59"/>
      <c r="N16" s="59"/>
      <c r="O16" s="58"/>
    </row>
    <row r="17" spans="2:15" ht="19.5" customHeight="1">
      <c r="B17" s="61" t="s">
        <v>34</v>
      </c>
      <c r="C17" s="62">
        <v>2572</v>
      </c>
      <c r="D17" s="62">
        <v>2206</v>
      </c>
      <c r="E17" s="63">
        <v>0.16591115140525847</v>
      </c>
      <c r="F17" s="62">
        <v>4375</v>
      </c>
      <c r="G17" s="61">
        <v>3456</v>
      </c>
      <c r="H17" s="63">
        <v>0.26591435185185186</v>
      </c>
      <c r="I17" s="58"/>
      <c r="J17" s="59"/>
      <c r="K17" s="59"/>
      <c r="L17" s="59"/>
      <c r="M17" s="59"/>
      <c r="N17" s="59"/>
      <c r="O17" s="58"/>
    </row>
    <row r="18" spans="2:15">
      <c r="B18" s="64"/>
      <c r="C18" s="65"/>
      <c r="D18" s="64"/>
      <c r="E18" s="66"/>
      <c r="F18" s="58"/>
      <c r="G18" s="58"/>
      <c r="H18" s="58"/>
      <c r="I18" s="58"/>
      <c r="J18" s="59"/>
      <c r="K18" s="59"/>
      <c r="L18" s="59"/>
      <c r="M18" s="59"/>
      <c r="N18" s="59"/>
      <c r="O18" s="58"/>
    </row>
    <row r="43" spans="2:15">
      <c r="B43" s="2" t="s">
        <v>65</v>
      </c>
    </row>
    <row r="44" spans="2:15">
      <c r="B44" s="2"/>
    </row>
    <row r="47" spans="2:15" hidden="1"/>
    <row r="48" spans="2:15" hidden="1">
      <c r="B48" t="s">
        <v>31</v>
      </c>
      <c r="C48">
        <v>139</v>
      </c>
      <c r="D48">
        <v>336</v>
      </c>
      <c r="E48">
        <v>503</v>
      </c>
      <c r="F48">
        <v>621</v>
      </c>
      <c r="G48">
        <v>785</v>
      </c>
      <c r="H48">
        <v>608</v>
      </c>
      <c r="I48">
        <v>455</v>
      </c>
      <c r="J48">
        <v>385</v>
      </c>
      <c r="K48">
        <v>308</v>
      </c>
      <c r="L48">
        <v>327</v>
      </c>
      <c r="M48">
        <v>270</v>
      </c>
      <c r="N48">
        <v>399</v>
      </c>
      <c r="O48">
        <v>5136</v>
      </c>
    </row>
    <row r="49" spans="2:16" hidden="1">
      <c r="C49" s="8">
        <v>0.53667953667953672</v>
      </c>
      <c r="D49" s="8">
        <v>0.57240204429301533</v>
      </c>
      <c r="E49" s="8">
        <v>0.50808080808080813</v>
      </c>
      <c r="F49" s="8">
        <v>0.38286066584463624</v>
      </c>
      <c r="G49" s="8">
        <v>0.53184281842818426</v>
      </c>
      <c r="H49" s="8">
        <v>0.39175257731958762</v>
      </c>
      <c r="I49" s="8">
        <v>0.33357771260997066</v>
      </c>
      <c r="J49" s="8">
        <v>0.40526315789473683</v>
      </c>
      <c r="K49" s="8">
        <v>0.44</v>
      </c>
      <c r="L49" s="8">
        <v>0.61350844277673544</v>
      </c>
      <c r="M49" s="8">
        <v>0.81818181818181823</v>
      </c>
      <c r="N49" s="8">
        <v>1.1981981981981982</v>
      </c>
      <c r="O49" s="8">
        <v>0.48017950635751683</v>
      </c>
    </row>
    <row r="50" spans="2:16" hidden="1">
      <c r="B50" t="s">
        <v>32</v>
      </c>
      <c r="C50" s="67">
        <v>316</v>
      </c>
      <c r="D50" s="68">
        <v>531</v>
      </c>
      <c r="E50" s="68">
        <v>826</v>
      </c>
      <c r="F50" s="68">
        <v>728</v>
      </c>
      <c r="G50" s="68">
        <v>677</v>
      </c>
      <c r="H50" s="68">
        <v>632</v>
      </c>
      <c r="I50" s="68">
        <v>583</v>
      </c>
      <c r="J50" s="68">
        <v>390</v>
      </c>
      <c r="K50">
        <v>402</v>
      </c>
      <c r="L50">
        <v>205</v>
      </c>
      <c r="M50">
        <v>225</v>
      </c>
      <c r="N50">
        <v>241</v>
      </c>
      <c r="O50">
        <v>5756</v>
      </c>
      <c r="P50">
        <v>2401</v>
      </c>
    </row>
    <row r="51" spans="2:16" hidden="1">
      <c r="C51" s="8">
        <v>2.1351351351351351</v>
      </c>
      <c r="D51" s="8">
        <v>2.0661478599221792</v>
      </c>
      <c r="E51" s="8">
        <v>0.7428057553956835</v>
      </c>
      <c r="F51" s="8">
        <v>0.4925575101488498</v>
      </c>
      <c r="G51" s="8">
        <v>0.55628594905505346</v>
      </c>
      <c r="H51" s="8">
        <v>0.51930977814297452</v>
      </c>
      <c r="I51" s="8">
        <v>0.52333931777378817</v>
      </c>
      <c r="J51" s="8">
        <v>0.48088779284833538</v>
      </c>
      <c r="K51" s="8">
        <v>0.73897058823529416</v>
      </c>
      <c r="L51" s="8">
        <v>0.66129032258064513</v>
      </c>
      <c r="M51" s="8">
        <v>0.8035714285714286</v>
      </c>
      <c r="N51" s="8">
        <v>1.0711111111111111</v>
      </c>
      <c r="O51" s="8">
        <v>0.6606220589923103</v>
      </c>
      <c r="P51" s="4" t="e">
        <v>#DIV/0!</v>
      </c>
    </row>
    <row r="52" spans="2:16" hidden="1">
      <c r="B52" t="s">
        <v>32</v>
      </c>
      <c r="C52" s="67">
        <v>171</v>
      </c>
      <c r="D52" s="68">
        <v>277</v>
      </c>
      <c r="E52" s="68">
        <v>688</v>
      </c>
      <c r="F52" s="68">
        <v>849</v>
      </c>
      <c r="G52" s="68"/>
      <c r="H52" s="68"/>
      <c r="I52" s="68"/>
      <c r="J52" s="68"/>
      <c r="O52">
        <v>1985</v>
      </c>
    </row>
    <row r="53" spans="2:16" hidden="1">
      <c r="C53" s="8">
        <v>0.70954356846473032</v>
      </c>
      <c r="D53" s="8">
        <v>0.9264214046822743</v>
      </c>
      <c r="E53" s="8">
        <v>0.71443406022845279</v>
      </c>
      <c r="F53" s="8">
        <v>0.57326130992572588</v>
      </c>
      <c r="G53" s="8">
        <v>0</v>
      </c>
      <c r="H53" s="8">
        <v>0</v>
      </c>
      <c r="I53" s="8" t="e">
        <v>#DIV/0!</v>
      </c>
      <c r="J53" s="8" t="e">
        <v>#DIV/0!</v>
      </c>
      <c r="K53" s="8" t="e">
        <v>#DIV/0!</v>
      </c>
      <c r="L53" s="8" t="e">
        <v>#DIV/0!</v>
      </c>
      <c r="M53" s="8" t="e">
        <v>#DIV/0!</v>
      </c>
      <c r="N53" s="8" t="e">
        <v>#DIV/0!</v>
      </c>
      <c r="O53" s="8">
        <v>0.35541629364368843</v>
      </c>
      <c r="P53" s="8"/>
    </row>
    <row r="54" spans="2:16" hidden="1"/>
  </sheetData>
  <mergeCells count="6">
    <mergeCell ref="B2:O2"/>
    <mergeCell ref="B15:B16"/>
    <mergeCell ref="C15:D15"/>
    <mergeCell ref="E15:E16"/>
    <mergeCell ref="F15:G15"/>
    <mergeCell ref="H15:H16"/>
  </mergeCells>
  <phoneticPr fontId="33" type="noConversion"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74" orientation="landscape" r:id="rId1"/>
  <headerFooter alignWithMargins="0">
    <oddHeader>&amp;L&amp;G</oddHeader>
  </headerFooter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usz2">
    <pageSetUpPr fitToPage="1"/>
  </sheetPr>
  <dimension ref="B2:X143"/>
  <sheetViews>
    <sheetView showGridLines="0" topLeftCell="H1" zoomScale="80" zoomScaleNormal="80" workbookViewId="0">
      <selection activeCell="P75" sqref="P75"/>
    </sheetView>
  </sheetViews>
  <sheetFormatPr defaultColWidth="9.140625" defaultRowHeight="12.75"/>
  <cols>
    <col min="1" max="1" width="2.42578125" style="7" customWidth="1"/>
    <col min="2" max="2" width="9.7109375" style="7" customWidth="1"/>
    <col min="3" max="3" width="17.28515625" style="7" customWidth="1"/>
    <col min="4" max="4" width="10" style="7" customWidth="1"/>
    <col min="5" max="5" width="10.7109375" style="7" customWidth="1"/>
    <col min="6" max="6" width="9.42578125" style="7" customWidth="1"/>
    <col min="7" max="7" width="10.42578125" style="7" customWidth="1"/>
    <col min="8" max="8" width="12.7109375" style="7" customWidth="1"/>
    <col min="9" max="9" width="3.42578125" style="7" customWidth="1"/>
    <col min="10" max="10" width="30.42578125" style="7" customWidth="1"/>
    <col min="11" max="11" width="19.85546875" style="7" customWidth="1"/>
    <col min="12" max="13" width="8.7109375" style="7" customWidth="1"/>
    <col min="14" max="14" width="9.42578125" style="7" customWidth="1"/>
    <col min="15" max="16" width="8.7109375" style="7" customWidth="1"/>
    <col min="17" max="17" width="3.140625" style="7" customWidth="1"/>
    <col min="18" max="18" width="22.42578125" style="7" customWidth="1"/>
    <col min="19" max="19" width="18.42578125" style="7" customWidth="1"/>
    <col min="20" max="21" width="8.85546875" style="7" customWidth="1"/>
    <col min="22" max="22" width="10" style="7" customWidth="1"/>
    <col min="23" max="24" width="8.85546875" style="7" customWidth="1"/>
    <col min="25" max="16384" width="9.140625" style="7"/>
  </cols>
  <sheetData>
    <row r="2" spans="2:24" ht="14.25">
      <c r="B2" s="234" t="s">
        <v>139</v>
      </c>
      <c r="C2" s="234"/>
      <c r="D2" s="234"/>
      <c r="E2" s="234"/>
      <c r="F2" s="234"/>
      <c r="G2" s="234"/>
      <c r="H2" s="234"/>
      <c r="I2" s="69"/>
      <c r="J2" s="235" t="s">
        <v>99</v>
      </c>
      <c r="K2" s="235"/>
      <c r="L2" s="235"/>
      <c r="M2" s="235"/>
      <c r="N2" s="235"/>
      <c r="O2" s="235"/>
      <c r="P2" s="235"/>
      <c r="R2" s="235" t="s">
        <v>100</v>
      </c>
      <c r="S2" s="235"/>
      <c r="T2" s="235"/>
      <c r="U2" s="235"/>
      <c r="V2" s="235"/>
      <c r="W2" s="235"/>
      <c r="X2" s="235"/>
    </row>
    <row r="3" spans="2:24" ht="15" customHeight="1">
      <c r="B3" s="236" t="s">
        <v>49</v>
      </c>
      <c r="C3" s="228" t="s">
        <v>50</v>
      </c>
      <c r="D3" s="228" t="s">
        <v>153</v>
      </c>
      <c r="E3" s="228"/>
      <c r="F3" s="228"/>
      <c r="G3" s="228"/>
      <c r="H3" s="228"/>
      <c r="I3" s="69"/>
      <c r="J3" s="236" t="s">
        <v>51</v>
      </c>
      <c r="K3" s="228" t="s">
        <v>50</v>
      </c>
      <c r="L3" s="228" t="str">
        <f>D3</f>
        <v>February</v>
      </c>
      <c r="M3" s="228"/>
      <c r="N3" s="228"/>
      <c r="O3" s="228"/>
      <c r="P3" s="228"/>
      <c r="R3" s="236" t="s">
        <v>42</v>
      </c>
      <c r="S3" s="228" t="s">
        <v>50</v>
      </c>
      <c r="T3" s="228" t="str">
        <f>L3</f>
        <v>February</v>
      </c>
      <c r="U3" s="228"/>
      <c r="V3" s="228"/>
      <c r="W3" s="228"/>
      <c r="X3" s="228"/>
    </row>
    <row r="4" spans="2:24" ht="15" customHeight="1">
      <c r="B4" s="236"/>
      <c r="C4" s="228"/>
      <c r="D4" s="70">
        <v>2026</v>
      </c>
      <c r="E4" s="70" t="s">
        <v>52</v>
      </c>
      <c r="F4" s="70">
        <v>2025</v>
      </c>
      <c r="G4" s="70" t="s">
        <v>52</v>
      </c>
      <c r="H4" s="70" t="s">
        <v>53</v>
      </c>
      <c r="I4" s="71"/>
      <c r="J4" s="236"/>
      <c r="K4" s="228"/>
      <c r="L4" s="228">
        <v>2026</v>
      </c>
      <c r="M4" s="228">
        <v>2025</v>
      </c>
      <c r="N4" s="232" t="s">
        <v>54</v>
      </c>
      <c r="O4" s="232" t="s">
        <v>109</v>
      </c>
      <c r="P4" s="232" t="s">
        <v>87</v>
      </c>
      <c r="R4" s="236"/>
      <c r="S4" s="228"/>
      <c r="T4" s="228">
        <v>2026</v>
      </c>
      <c r="U4" s="228">
        <v>2025</v>
      </c>
      <c r="V4" s="232" t="s">
        <v>54</v>
      </c>
      <c r="W4" s="232" t="s">
        <v>109</v>
      </c>
      <c r="X4" s="232" t="s">
        <v>87</v>
      </c>
    </row>
    <row r="5" spans="2:24" ht="12.75" customHeight="1">
      <c r="B5" s="159">
        <v>1</v>
      </c>
      <c r="C5" s="160" t="s">
        <v>25</v>
      </c>
      <c r="D5" s="161">
        <v>1047</v>
      </c>
      <c r="E5" s="72">
        <v>0.2393142857142857</v>
      </c>
      <c r="F5" s="161">
        <v>1028</v>
      </c>
      <c r="G5" s="72">
        <v>0.29745370370370372</v>
      </c>
      <c r="H5" s="72">
        <v>1.8482490272373475E-2</v>
      </c>
      <c r="J5" s="236"/>
      <c r="K5" s="228"/>
      <c r="L5" s="228"/>
      <c r="M5" s="228"/>
      <c r="N5" s="233"/>
      <c r="O5" s="233"/>
      <c r="P5" s="233"/>
      <c r="R5" s="236"/>
      <c r="S5" s="228"/>
      <c r="T5" s="228"/>
      <c r="U5" s="228"/>
      <c r="V5" s="233"/>
      <c r="W5" s="233"/>
      <c r="X5" s="233"/>
    </row>
    <row r="6" spans="2:24" ht="15">
      <c r="B6" s="162">
        <v>2</v>
      </c>
      <c r="C6" s="163" t="s">
        <v>24</v>
      </c>
      <c r="D6" s="164">
        <v>612</v>
      </c>
      <c r="E6" s="74">
        <v>0.13988571428571428</v>
      </c>
      <c r="F6" s="164">
        <v>413</v>
      </c>
      <c r="G6" s="74">
        <v>0.11950231481481481</v>
      </c>
      <c r="H6" s="74">
        <v>0.48184019370460041</v>
      </c>
      <c r="J6" s="75" t="s">
        <v>67</v>
      </c>
      <c r="K6" s="167" t="s">
        <v>25</v>
      </c>
      <c r="L6" s="203">
        <v>368</v>
      </c>
      <c r="M6" s="203">
        <v>346</v>
      </c>
      <c r="N6" s="76">
        <v>6.3583815028901647E-2</v>
      </c>
      <c r="O6" s="77"/>
      <c r="P6" s="78"/>
      <c r="R6" s="75" t="s">
        <v>43</v>
      </c>
      <c r="S6" s="167" t="s">
        <v>25</v>
      </c>
      <c r="T6" s="203">
        <v>369</v>
      </c>
      <c r="U6" s="203">
        <v>375</v>
      </c>
      <c r="V6" s="76">
        <v>-1.6000000000000014E-2</v>
      </c>
      <c r="W6" s="77"/>
      <c r="X6" s="78"/>
    </row>
    <row r="7" spans="2:24" ht="15">
      <c r="B7" s="159">
        <v>3</v>
      </c>
      <c r="C7" s="160" t="s">
        <v>0</v>
      </c>
      <c r="D7" s="161">
        <v>363</v>
      </c>
      <c r="E7" s="72">
        <v>8.2971428571428571E-2</v>
      </c>
      <c r="F7" s="161">
        <v>289</v>
      </c>
      <c r="G7" s="72">
        <v>8.3622685185185189E-2</v>
      </c>
      <c r="H7" s="72">
        <v>0.25605536332179923</v>
      </c>
      <c r="J7" s="75"/>
      <c r="K7" s="168" t="s">
        <v>24</v>
      </c>
      <c r="L7" s="204">
        <v>246</v>
      </c>
      <c r="M7" s="204">
        <v>173</v>
      </c>
      <c r="N7" s="79">
        <v>0.42196531791907521</v>
      </c>
      <c r="O7" s="80"/>
      <c r="P7" s="81"/>
      <c r="R7" s="75"/>
      <c r="S7" s="168" t="s">
        <v>24</v>
      </c>
      <c r="T7" s="204">
        <v>130</v>
      </c>
      <c r="U7" s="204">
        <v>112</v>
      </c>
      <c r="V7" s="79">
        <v>0.16071428571428581</v>
      </c>
      <c r="W7" s="80"/>
      <c r="X7" s="81"/>
    </row>
    <row r="8" spans="2:24" ht="15">
      <c r="B8" s="162">
        <v>4</v>
      </c>
      <c r="C8" s="163" t="s">
        <v>41</v>
      </c>
      <c r="D8" s="164">
        <v>184</v>
      </c>
      <c r="E8" s="74">
        <v>4.2057142857142855E-2</v>
      </c>
      <c r="F8" s="164">
        <v>137</v>
      </c>
      <c r="G8" s="74">
        <v>3.9641203703703706E-2</v>
      </c>
      <c r="H8" s="74">
        <v>0.34306569343065685</v>
      </c>
      <c r="J8" s="75"/>
      <c r="K8" s="167" t="s">
        <v>41</v>
      </c>
      <c r="L8" s="203">
        <v>173</v>
      </c>
      <c r="M8" s="203">
        <v>131</v>
      </c>
      <c r="N8" s="76">
        <v>0.32061068702290085</v>
      </c>
      <c r="O8" s="80"/>
      <c r="P8" s="81"/>
      <c r="R8" s="75"/>
      <c r="S8" s="167" t="s">
        <v>71</v>
      </c>
      <c r="T8" s="203">
        <v>77</v>
      </c>
      <c r="U8" s="203">
        <v>57</v>
      </c>
      <c r="V8" s="76">
        <v>0.35087719298245612</v>
      </c>
      <c r="W8" s="80"/>
      <c r="X8" s="81"/>
    </row>
    <row r="9" spans="2:24">
      <c r="B9" s="159">
        <v>5</v>
      </c>
      <c r="C9" s="160" t="s">
        <v>27</v>
      </c>
      <c r="D9" s="161">
        <v>179</v>
      </c>
      <c r="E9" s="72">
        <v>4.0914285714285716E-2</v>
      </c>
      <c r="F9" s="161">
        <v>120</v>
      </c>
      <c r="G9" s="72">
        <v>3.4722222222222224E-2</v>
      </c>
      <c r="H9" s="72">
        <v>0.4916666666666667</v>
      </c>
      <c r="J9" s="75"/>
      <c r="K9" s="82" t="s">
        <v>150</v>
      </c>
      <c r="L9" s="83">
        <v>747</v>
      </c>
      <c r="M9" s="83">
        <v>517</v>
      </c>
      <c r="N9" s="79">
        <v>0.44487427466150864</v>
      </c>
      <c r="O9" s="84"/>
      <c r="P9" s="85"/>
      <c r="R9" s="75"/>
      <c r="S9" s="82" t="s">
        <v>150</v>
      </c>
      <c r="T9" s="83">
        <v>325</v>
      </c>
      <c r="U9" s="83">
        <v>188</v>
      </c>
      <c r="V9" s="79">
        <v>0.72872340425531923</v>
      </c>
      <c r="W9" s="84"/>
      <c r="X9" s="85"/>
    </row>
    <row r="10" spans="2:24">
      <c r="B10" s="162">
        <v>6</v>
      </c>
      <c r="C10" s="163" t="s">
        <v>112</v>
      </c>
      <c r="D10" s="164">
        <v>176</v>
      </c>
      <c r="E10" s="74">
        <v>4.0228571428571426E-2</v>
      </c>
      <c r="F10" s="164">
        <v>51</v>
      </c>
      <c r="G10" s="74">
        <v>1.4756944444444444E-2</v>
      </c>
      <c r="H10" s="74">
        <v>2.4509803921568629</v>
      </c>
      <c r="J10" s="86" t="s">
        <v>67</v>
      </c>
      <c r="K10" s="87"/>
      <c r="L10" s="169">
        <v>1534</v>
      </c>
      <c r="M10" s="169">
        <v>1167</v>
      </c>
      <c r="N10" s="170">
        <v>0.31448157669237364</v>
      </c>
      <c r="O10" s="88">
        <v>0.35062857142857146</v>
      </c>
      <c r="P10" s="88">
        <v>0.3376736111111111</v>
      </c>
      <c r="R10" s="86" t="s">
        <v>58</v>
      </c>
      <c r="S10" s="87"/>
      <c r="T10" s="169">
        <v>901</v>
      </c>
      <c r="U10" s="169">
        <v>732</v>
      </c>
      <c r="V10" s="170">
        <v>0.2308743169398908</v>
      </c>
      <c r="W10" s="88">
        <v>0.20594285714285715</v>
      </c>
      <c r="X10" s="88">
        <v>0.21180555555555555</v>
      </c>
    </row>
    <row r="11" spans="2:24" ht="15">
      <c r="B11" s="159"/>
      <c r="C11" s="160" t="s">
        <v>75</v>
      </c>
      <c r="D11" s="161">
        <v>176</v>
      </c>
      <c r="E11" s="72">
        <v>4.0228571428571426E-2</v>
      </c>
      <c r="F11" s="161">
        <v>199</v>
      </c>
      <c r="G11" s="72">
        <v>5.7581018518518517E-2</v>
      </c>
      <c r="H11" s="72">
        <v>-0.11557788944723613</v>
      </c>
      <c r="J11" s="75" t="s">
        <v>68</v>
      </c>
      <c r="K11" s="205" t="s">
        <v>117</v>
      </c>
      <c r="L11" s="203">
        <v>22</v>
      </c>
      <c r="M11" s="203"/>
      <c r="N11" s="76"/>
      <c r="O11" s="77"/>
      <c r="P11" s="78"/>
      <c r="R11" s="75" t="s">
        <v>44</v>
      </c>
      <c r="S11" s="205" t="s">
        <v>110</v>
      </c>
      <c r="T11" s="203">
        <v>41</v>
      </c>
      <c r="U11" s="203">
        <v>20</v>
      </c>
      <c r="V11" s="76">
        <v>1.0499999999999998</v>
      </c>
      <c r="W11" s="77"/>
      <c r="X11" s="78"/>
    </row>
    <row r="12" spans="2:24" ht="15">
      <c r="B12" s="162">
        <v>8</v>
      </c>
      <c r="C12" s="163" t="s">
        <v>111</v>
      </c>
      <c r="D12" s="164">
        <v>149</v>
      </c>
      <c r="E12" s="74">
        <v>3.4057142857142855E-2</v>
      </c>
      <c r="F12" s="164">
        <v>69</v>
      </c>
      <c r="G12" s="74">
        <v>1.9965277777777776E-2</v>
      </c>
      <c r="H12" s="74">
        <v>1.1594202898550723</v>
      </c>
      <c r="J12" s="75"/>
      <c r="K12" s="206" t="s">
        <v>41</v>
      </c>
      <c r="L12" s="204">
        <v>11</v>
      </c>
      <c r="M12" s="204">
        <v>6</v>
      </c>
      <c r="N12" s="79">
        <v>0.83333333333333326</v>
      </c>
      <c r="O12" s="80"/>
      <c r="P12" s="81"/>
      <c r="R12" s="75"/>
      <c r="S12" s="206" t="s">
        <v>25</v>
      </c>
      <c r="T12" s="204">
        <v>36</v>
      </c>
      <c r="U12" s="204">
        <v>26</v>
      </c>
      <c r="V12" s="79">
        <v>0.38461538461538458</v>
      </c>
      <c r="W12" s="80"/>
      <c r="X12" s="81"/>
    </row>
    <row r="13" spans="2:24" ht="15">
      <c r="B13" s="159">
        <v>9</v>
      </c>
      <c r="C13" s="160" t="s">
        <v>28</v>
      </c>
      <c r="D13" s="161">
        <v>147</v>
      </c>
      <c r="E13" s="72">
        <v>3.3599999999999998E-2</v>
      </c>
      <c r="F13" s="161">
        <v>108</v>
      </c>
      <c r="G13" s="72">
        <v>3.125E-2</v>
      </c>
      <c r="H13" s="72">
        <v>0.36111111111111116</v>
      </c>
      <c r="J13" s="75"/>
      <c r="K13" s="205" t="s">
        <v>75</v>
      </c>
      <c r="L13" s="203">
        <v>6</v>
      </c>
      <c r="M13" s="203"/>
      <c r="N13" s="76"/>
      <c r="O13" s="80"/>
      <c r="P13" s="81"/>
      <c r="R13" s="75"/>
      <c r="S13" s="205" t="s">
        <v>26</v>
      </c>
      <c r="T13" s="203">
        <v>35</v>
      </c>
      <c r="U13" s="203">
        <v>23</v>
      </c>
      <c r="V13" s="76">
        <v>0.52173913043478271</v>
      </c>
      <c r="W13" s="80"/>
      <c r="X13" s="81"/>
    </row>
    <row r="14" spans="2:24">
      <c r="B14" s="162">
        <v>10</v>
      </c>
      <c r="C14" s="163" t="s">
        <v>26</v>
      </c>
      <c r="D14" s="164">
        <v>124</v>
      </c>
      <c r="E14" s="74">
        <v>2.8342857142857142E-2</v>
      </c>
      <c r="F14" s="164">
        <v>94</v>
      </c>
      <c r="G14" s="74">
        <v>2.7199074074074073E-2</v>
      </c>
      <c r="H14" s="74">
        <v>0.31914893617021267</v>
      </c>
      <c r="J14" s="75"/>
      <c r="K14" s="82" t="s">
        <v>150</v>
      </c>
      <c r="L14" s="83">
        <v>13</v>
      </c>
      <c r="M14" s="83">
        <v>17</v>
      </c>
      <c r="N14" s="79">
        <v>-0.23529411764705888</v>
      </c>
      <c r="O14" s="84"/>
      <c r="P14" s="85"/>
      <c r="R14" s="75"/>
      <c r="S14" s="82" t="s">
        <v>150</v>
      </c>
      <c r="T14" s="83">
        <v>106</v>
      </c>
      <c r="U14" s="83">
        <v>89</v>
      </c>
      <c r="V14" s="79">
        <v>0.1910112359550562</v>
      </c>
      <c r="W14" s="84"/>
      <c r="X14" s="85"/>
    </row>
    <row r="15" spans="2:24">
      <c r="B15" s="229" t="s">
        <v>56</v>
      </c>
      <c r="C15" s="229"/>
      <c r="D15" s="89">
        <v>3157</v>
      </c>
      <c r="E15" s="90">
        <v>0.72159999999999991</v>
      </c>
      <c r="F15" s="89">
        <v>2508</v>
      </c>
      <c r="G15" s="90">
        <v>0.72569444444444442</v>
      </c>
      <c r="H15" s="91">
        <v>0.25877192982456143</v>
      </c>
      <c r="J15" s="86" t="s">
        <v>68</v>
      </c>
      <c r="K15" s="87"/>
      <c r="L15" s="169">
        <v>52</v>
      </c>
      <c r="M15" s="169">
        <v>23</v>
      </c>
      <c r="N15" s="170">
        <v>1.2608695652173911</v>
      </c>
      <c r="O15" s="88">
        <v>1.1885714285714286E-2</v>
      </c>
      <c r="P15" s="88">
        <v>6.6550925925925927E-3</v>
      </c>
      <c r="R15" s="86" t="s">
        <v>59</v>
      </c>
      <c r="S15" s="87"/>
      <c r="T15" s="169">
        <v>218</v>
      </c>
      <c r="U15" s="169">
        <v>158</v>
      </c>
      <c r="V15" s="170">
        <v>0.379746835443038</v>
      </c>
      <c r="W15" s="88">
        <v>4.982857142857143E-2</v>
      </c>
      <c r="X15" s="88">
        <v>4.5717592592592594E-2</v>
      </c>
    </row>
    <row r="16" spans="2:24" ht="15">
      <c r="B16" s="229" t="s">
        <v>57</v>
      </c>
      <c r="C16" s="229"/>
      <c r="D16" s="89">
        <v>1218</v>
      </c>
      <c r="E16" s="90">
        <v>0.27839999999999998</v>
      </c>
      <c r="F16" s="89">
        <v>948</v>
      </c>
      <c r="G16" s="90">
        <v>0.27430555555555558</v>
      </c>
      <c r="H16" s="91">
        <v>0.28481012658227844</v>
      </c>
      <c r="J16" s="75" t="s">
        <v>69</v>
      </c>
      <c r="K16" s="167" t="s">
        <v>25</v>
      </c>
      <c r="L16" s="203">
        <v>265</v>
      </c>
      <c r="M16" s="203">
        <v>190</v>
      </c>
      <c r="N16" s="76">
        <v>0.39473684210526305</v>
      </c>
      <c r="O16" s="77"/>
      <c r="P16" s="78"/>
      <c r="R16" s="75" t="s">
        <v>48</v>
      </c>
      <c r="S16" s="205" t="s">
        <v>25</v>
      </c>
      <c r="T16" s="203">
        <v>51</v>
      </c>
      <c r="U16" s="203">
        <v>50</v>
      </c>
      <c r="V16" s="76">
        <v>2.0000000000000018E-2</v>
      </c>
      <c r="W16" s="77"/>
      <c r="X16" s="78"/>
    </row>
    <row r="17" spans="2:24" ht="15">
      <c r="B17" s="230" t="s">
        <v>55</v>
      </c>
      <c r="C17" s="230"/>
      <c r="D17" s="165">
        <v>4375</v>
      </c>
      <c r="E17" s="92">
        <v>1</v>
      </c>
      <c r="F17" s="165">
        <v>3456</v>
      </c>
      <c r="G17" s="92">
        <v>1.0000000000000002</v>
      </c>
      <c r="H17" s="166">
        <v>0.26591435185185186</v>
      </c>
      <c r="J17" s="75"/>
      <c r="K17" s="168" t="s">
        <v>108</v>
      </c>
      <c r="L17" s="204">
        <v>51</v>
      </c>
      <c r="M17" s="204">
        <v>142</v>
      </c>
      <c r="N17" s="79">
        <v>-0.64084507042253525</v>
      </c>
      <c r="O17" s="80"/>
      <c r="P17" s="81"/>
      <c r="R17" s="75"/>
      <c r="S17" s="206" t="s">
        <v>24</v>
      </c>
      <c r="T17" s="204">
        <v>38</v>
      </c>
      <c r="U17" s="204"/>
      <c r="V17" s="79"/>
      <c r="W17" s="80"/>
      <c r="X17" s="81"/>
    </row>
    <row r="18" spans="2:24" ht="15">
      <c r="B18" s="231" t="s">
        <v>65</v>
      </c>
      <c r="C18" s="231"/>
      <c r="D18" s="231"/>
      <c r="E18" s="231"/>
      <c r="F18" s="231"/>
      <c r="G18" s="231"/>
      <c r="H18" s="231"/>
      <c r="J18" s="75"/>
      <c r="K18" s="167" t="s">
        <v>29</v>
      </c>
      <c r="L18" s="203">
        <v>49</v>
      </c>
      <c r="M18" s="203">
        <v>49</v>
      </c>
      <c r="N18" s="76">
        <v>0</v>
      </c>
      <c r="O18" s="80"/>
      <c r="P18" s="81"/>
      <c r="R18" s="75"/>
      <c r="S18" s="205" t="s">
        <v>29</v>
      </c>
      <c r="T18" s="203">
        <v>30</v>
      </c>
      <c r="U18" s="203">
        <v>38</v>
      </c>
      <c r="V18" s="76">
        <v>-0.21052631578947367</v>
      </c>
      <c r="W18" s="80"/>
      <c r="X18" s="81"/>
    </row>
    <row r="19" spans="2:24">
      <c r="B19" s="227" t="s">
        <v>39</v>
      </c>
      <c r="C19" s="227"/>
      <c r="D19" s="227"/>
      <c r="E19" s="227"/>
      <c r="F19" s="227"/>
      <c r="G19" s="227"/>
      <c r="H19" s="227"/>
      <c r="J19" s="75"/>
      <c r="K19" s="82" t="s">
        <v>150</v>
      </c>
      <c r="L19" s="83">
        <v>328</v>
      </c>
      <c r="M19" s="83">
        <v>284</v>
      </c>
      <c r="N19" s="79">
        <v>0.15492957746478875</v>
      </c>
      <c r="O19" s="84"/>
      <c r="P19" s="85"/>
      <c r="R19" s="75"/>
      <c r="S19" s="82" t="s">
        <v>150</v>
      </c>
      <c r="T19" s="83">
        <v>190</v>
      </c>
      <c r="U19" s="83">
        <v>84</v>
      </c>
      <c r="V19" s="79">
        <v>1.2619047619047619</v>
      </c>
      <c r="W19" s="84"/>
      <c r="X19" s="85"/>
    </row>
    <row r="20" spans="2:24">
      <c r="B20" s="227"/>
      <c r="C20" s="227"/>
      <c r="D20" s="227"/>
      <c r="E20" s="227"/>
      <c r="F20" s="227"/>
      <c r="G20" s="227"/>
      <c r="H20" s="227"/>
      <c r="J20" s="86" t="s">
        <v>69</v>
      </c>
      <c r="K20" s="87"/>
      <c r="L20" s="169">
        <v>693</v>
      </c>
      <c r="M20" s="169">
        <v>665</v>
      </c>
      <c r="N20" s="170">
        <v>4.2105263157894646E-2</v>
      </c>
      <c r="O20" s="88">
        <v>0.15840000000000001</v>
      </c>
      <c r="P20" s="88">
        <v>0.19241898148148148</v>
      </c>
      <c r="R20" s="86" t="s">
        <v>63</v>
      </c>
      <c r="S20" s="86"/>
      <c r="T20" s="169">
        <v>309</v>
      </c>
      <c r="U20" s="169">
        <v>172</v>
      </c>
      <c r="V20" s="170">
        <v>0.79651162790697683</v>
      </c>
      <c r="W20" s="88">
        <v>7.0628571428571429E-2</v>
      </c>
      <c r="X20" s="88">
        <v>4.9768518518518517E-2</v>
      </c>
    </row>
    <row r="21" spans="2:24" ht="12.75" customHeight="1">
      <c r="J21" s="75" t="s">
        <v>70</v>
      </c>
      <c r="K21" s="205" t="s">
        <v>24</v>
      </c>
      <c r="L21" s="203">
        <v>220</v>
      </c>
      <c r="M21" s="203">
        <v>128</v>
      </c>
      <c r="N21" s="76">
        <v>0.71875</v>
      </c>
      <c r="O21" s="77"/>
      <c r="P21" s="78"/>
      <c r="R21" s="75" t="s">
        <v>88</v>
      </c>
      <c r="S21" s="205" t="s">
        <v>25</v>
      </c>
      <c r="T21" s="203">
        <v>223</v>
      </c>
      <c r="U21" s="203">
        <v>125</v>
      </c>
      <c r="V21" s="76">
        <v>0.78400000000000003</v>
      </c>
      <c r="W21" s="77"/>
      <c r="X21" s="78"/>
    </row>
    <row r="22" spans="2:24" ht="15">
      <c r="J22" s="75"/>
      <c r="K22" s="206" t="s">
        <v>25</v>
      </c>
      <c r="L22" s="204">
        <v>172</v>
      </c>
      <c r="M22" s="204">
        <v>205</v>
      </c>
      <c r="N22" s="79">
        <v>-0.16097560975609759</v>
      </c>
      <c r="O22" s="80"/>
      <c r="P22" s="81"/>
      <c r="R22" s="75"/>
      <c r="S22" s="206" t="s">
        <v>0</v>
      </c>
      <c r="T22" s="204">
        <v>201</v>
      </c>
      <c r="U22" s="204">
        <v>174</v>
      </c>
      <c r="V22" s="79">
        <v>0.15517241379310343</v>
      </c>
      <c r="W22" s="80"/>
      <c r="X22" s="81"/>
    </row>
    <row r="23" spans="2:24" ht="15">
      <c r="B23" s="93"/>
      <c r="C23" s="93"/>
      <c r="D23" s="93"/>
      <c r="E23" s="93"/>
      <c r="F23" s="93"/>
      <c r="G23" s="93"/>
      <c r="H23" s="93"/>
      <c r="J23" s="75"/>
      <c r="K23" s="205" t="s">
        <v>111</v>
      </c>
      <c r="L23" s="203">
        <v>62</v>
      </c>
      <c r="M23" s="203">
        <v>29</v>
      </c>
      <c r="N23" s="76">
        <v>1.1379310344827585</v>
      </c>
      <c r="O23" s="80"/>
      <c r="P23" s="81"/>
      <c r="R23" s="75"/>
      <c r="S23" s="205" t="s">
        <v>24</v>
      </c>
      <c r="T23" s="203">
        <v>69</v>
      </c>
      <c r="U23" s="203">
        <v>40</v>
      </c>
      <c r="V23" s="76">
        <v>0.72500000000000009</v>
      </c>
      <c r="W23" s="80"/>
      <c r="X23" s="81"/>
    </row>
    <row r="24" spans="2:24">
      <c r="B24" s="93"/>
      <c r="C24" s="93"/>
      <c r="D24" s="93"/>
      <c r="E24" s="93"/>
      <c r="F24" s="93"/>
      <c r="G24" s="93"/>
      <c r="H24" s="93"/>
      <c r="J24" s="75"/>
      <c r="K24" s="82" t="s">
        <v>150</v>
      </c>
      <c r="L24" s="83">
        <v>232</v>
      </c>
      <c r="M24" s="83">
        <v>130</v>
      </c>
      <c r="N24" s="79">
        <v>0.78461538461538471</v>
      </c>
      <c r="O24" s="84"/>
      <c r="P24" s="85"/>
      <c r="R24" s="75"/>
      <c r="S24" s="82" t="s">
        <v>150</v>
      </c>
      <c r="T24" s="83">
        <v>555</v>
      </c>
      <c r="U24" s="83">
        <v>454</v>
      </c>
      <c r="V24" s="79">
        <v>0.22246696035242297</v>
      </c>
      <c r="W24" s="84"/>
      <c r="X24" s="85"/>
    </row>
    <row r="25" spans="2:24">
      <c r="B25" s="93"/>
      <c r="C25" s="93"/>
      <c r="D25" s="93"/>
      <c r="E25" s="93"/>
      <c r="F25" s="93"/>
      <c r="G25" s="93"/>
      <c r="H25" s="93"/>
      <c r="J25" s="86" t="s">
        <v>70</v>
      </c>
      <c r="K25" s="87"/>
      <c r="L25" s="169">
        <v>686</v>
      </c>
      <c r="M25" s="169">
        <v>492</v>
      </c>
      <c r="N25" s="170">
        <v>0.39430894308943087</v>
      </c>
      <c r="O25" s="88">
        <v>0.15679999999999999</v>
      </c>
      <c r="P25" s="88">
        <v>0.1423611111111111</v>
      </c>
      <c r="R25" s="86" t="s">
        <v>89</v>
      </c>
      <c r="S25" s="87"/>
      <c r="T25" s="169">
        <v>1048</v>
      </c>
      <c r="U25" s="169">
        <v>793</v>
      </c>
      <c r="V25" s="170">
        <v>0.32156368221941989</v>
      </c>
      <c r="W25" s="88">
        <v>0.23954285714285714</v>
      </c>
      <c r="X25" s="88">
        <v>0.22945601851851852</v>
      </c>
    </row>
    <row r="26" spans="2:24" ht="15">
      <c r="B26" s="93"/>
      <c r="C26" s="93"/>
      <c r="D26" s="93"/>
      <c r="E26" s="93"/>
      <c r="F26" s="93"/>
      <c r="G26" s="93"/>
      <c r="H26" s="93"/>
      <c r="J26" s="75" t="s">
        <v>77</v>
      </c>
      <c r="K26" s="167" t="s">
        <v>0</v>
      </c>
      <c r="L26" s="203">
        <v>128</v>
      </c>
      <c r="M26" s="203">
        <v>86</v>
      </c>
      <c r="N26" s="76">
        <v>0.48837209302325579</v>
      </c>
      <c r="O26" s="77"/>
      <c r="P26" s="78"/>
      <c r="R26" s="75" t="s">
        <v>45</v>
      </c>
      <c r="S26" s="205" t="s">
        <v>25</v>
      </c>
      <c r="T26" s="203">
        <v>235</v>
      </c>
      <c r="U26" s="203">
        <v>294</v>
      </c>
      <c r="V26" s="76">
        <v>-0.20068027210884354</v>
      </c>
      <c r="W26" s="77"/>
      <c r="X26" s="78"/>
    </row>
    <row r="27" spans="2:24" ht="15">
      <c r="B27" s="93"/>
      <c r="C27" s="93"/>
      <c r="D27" s="93"/>
      <c r="E27" s="93"/>
      <c r="F27" s="93"/>
      <c r="G27" s="93"/>
      <c r="H27" s="93"/>
      <c r="J27" s="75"/>
      <c r="K27" s="168" t="s">
        <v>24</v>
      </c>
      <c r="L27" s="204">
        <v>119</v>
      </c>
      <c r="M27" s="204">
        <v>80</v>
      </c>
      <c r="N27" s="79">
        <v>0.48750000000000004</v>
      </c>
      <c r="O27" s="80"/>
      <c r="P27" s="81"/>
      <c r="R27" s="75"/>
      <c r="S27" s="206" t="s">
        <v>24</v>
      </c>
      <c r="T27" s="204">
        <v>235</v>
      </c>
      <c r="U27" s="204">
        <v>180</v>
      </c>
      <c r="V27" s="79">
        <v>0.30555555555555558</v>
      </c>
      <c r="W27" s="80"/>
      <c r="X27" s="81"/>
    </row>
    <row r="28" spans="2:24" ht="15">
      <c r="B28" s="93"/>
      <c r="C28" s="93"/>
      <c r="D28" s="93"/>
      <c r="E28" s="93"/>
      <c r="F28" s="93"/>
      <c r="G28" s="93"/>
      <c r="H28" s="93"/>
      <c r="J28" s="75"/>
      <c r="K28" s="167" t="s">
        <v>25</v>
      </c>
      <c r="L28" s="203">
        <v>107</v>
      </c>
      <c r="M28" s="203">
        <v>96</v>
      </c>
      <c r="N28" s="76">
        <v>0.11458333333333326</v>
      </c>
      <c r="O28" s="80"/>
      <c r="P28" s="81"/>
      <c r="R28" s="75"/>
      <c r="S28" s="205" t="s">
        <v>41</v>
      </c>
      <c r="T28" s="203">
        <v>118</v>
      </c>
      <c r="U28" s="203">
        <v>111</v>
      </c>
      <c r="V28" s="76">
        <v>6.3063063063063085E-2</v>
      </c>
      <c r="W28" s="80"/>
      <c r="X28" s="81"/>
    </row>
    <row r="29" spans="2:24" ht="12.75" customHeight="1">
      <c r="B29" s="93"/>
      <c r="C29" s="93"/>
      <c r="D29" s="93"/>
      <c r="E29" s="93"/>
      <c r="F29" s="93"/>
      <c r="G29" s="93"/>
      <c r="H29" s="93"/>
      <c r="I29" s="94"/>
      <c r="J29" s="75"/>
      <c r="K29" s="82" t="s">
        <v>150</v>
      </c>
      <c r="L29" s="83">
        <v>354</v>
      </c>
      <c r="M29" s="83">
        <v>210</v>
      </c>
      <c r="N29" s="79">
        <v>0.68571428571428572</v>
      </c>
      <c r="O29" s="84"/>
      <c r="P29" s="85"/>
      <c r="R29" s="75"/>
      <c r="S29" s="82" t="s">
        <v>150</v>
      </c>
      <c r="T29" s="83">
        <v>600</v>
      </c>
      <c r="U29" s="83">
        <v>464</v>
      </c>
      <c r="V29" s="79">
        <v>0.2931034482758621</v>
      </c>
      <c r="W29" s="84"/>
      <c r="X29" s="85"/>
    </row>
    <row r="30" spans="2:24">
      <c r="B30" s="93"/>
      <c r="C30" s="93"/>
      <c r="D30" s="93"/>
      <c r="E30" s="93"/>
      <c r="F30" s="93"/>
      <c r="G30" s="93"/>
      <c r="H30" s="93"/>
      <c r="J30" s="86" t="s">
        <v>77</v>
      </c>
      <c r="K30" s="86"/>
      <c r="L30" s="169">
        <v>708</v>
      </c>
      <c r="M30" s="169">
        <v>472</v>
      </c>
      <c r="N30" s="170">
        <v>0.5</v>
      </c>
      <c r="O30" s="88">
        <v>0.16182857142857143</v>
      </c>
      <c r="P30" s="88">
        <v>0.13657407407407407</v>
      </c>
      <c r="R30" s="86" t="s">
        <v>60</v>
      </c>
      <c r="S30" s="87"/>
      <c r="T30" s="169">
        <v>1188</v>
      </c>
      <c r="U30" s="169">
        <v>1049</v>
      </c>
      <c r="V30" s="170">
        <v>0.1325071496663488</v>
      </c>
      <c r="W30" s="88">
        <v>0.27154285714285714</v>
      </c>
      <c r="X30" s="88">
        <v>0.30353009259259262</v>
      </c>
    </row>
    <row r="31" spans="2:24" ht="15">
      <c r="B31" s="93"/>
      <c r="C31" s="93"/>
      <c r="D31" s="93"/>
      <c r="E31" s="93"/>
      <c r="F31" s="93"/>
      <c r="G31" s="93"/>
      <c r="H31" s="93"/>
      <c r="J31" s="75" t="s">
        <v>76</v>
      </c>
      <c r="K31" s="167" t="s">
        <v>0</v>
      </c>
      <c r="L31" s="203">
        <v>215</v>
      </c>
      <c r="M31" s="203">
        <v>173</v>
      </c>
      <c r="N31" s="76">
        <v>0.24277456647398843</v>
      </c>
      <c r="O31" s="77"/>
      <c r="P31" s="78"/>
      <c r="R31" s="75" t="s">
        <v>46</v>
      </c>
      <c r="S31" s="205" t="s">
        <v>25</v>
      </c>
      <c r="T31" s="203">
        <v>82</v>
      </c>
      <c r="U31" s="203">
        <v>62</v>
      </c>
      <c r="V31" s="76">
        <v>0.32258064516129026</v>
      </c>
      <c r="W31" s="77"/>
      <c r="X31" s="78"/>
    </row>
    <row r="32" spans="2:24" ht="15">
      <c r="B32" s="93"/>
      <c r="C32" s="93"/>
      <c r="D32" s="93"/>
      <c r="E32" s="93"/>
      <c r="F32" s="93"/>
      <c r="G32" s="93"/>
      <c r="H32" s="93"/>
      <c r="J32" s="75"/>
      <c r="K32" s="168" t="s">
        <v>25</v>
      </c>
      <c r="L32" s="204">
        <v>135</v>
      </c>
      <c r="M32" s="204">
        <v>190</v>
      </c>
      <c r="N32" s="79">
        <v>-0.28947368421052633</v>
      </c>
      <c r="O32" s="80"/>
      <c r="P32" s="81"/>
      <c r="R32" s="75"/>
      <c r="S32" s="206" t="s">
        <v>24</v>
      </c>
      <c r="T32" s="204">
        <v>47</v>
      </c>
      <c r="U32" s="204">
        <v>45</v>
      </c>
      <c r="V32" s="79">
        <v>4.4444444444444509E-2</v>
      </c>
      <c r="W32" s="80"/>
      <c r="X32" s="81"/>
    </row>
    <row r="33" spans="2:24" ht="15">
      <c r="B33" s="93"/>
      <c r="C33" s="93"/>
      <c r="D33" s="93"/>
      <c r="E33" s="93"/>
      <c r="F33" s="93"/>
      <c r="G33" s="93"/>
      <c r="H33" s="93"/>
      <c r="J33" s="75"/>
      <c r="K33" s="167" t="s">
        <v>75</v>
      </c>
      <c r="L33" s="203">
        <v>85</v>
      </c>
      <c r="M33" s="203">
        <v>75</v>
      </c>
      <c r="N33" s="76">
        <v>0.1333333333333333</v>
      </c>
      <c r="O33" s="80"/>
      <c r="P33" s="81"/>
      <c r="R33" s="75"/>
      <c r="S33" s="205" t="s">
        <v>0</v>
      </c>
      <c r="T33" s="203">
        <v>31</v>
      </c>
      <c r="U33" s="203">
        <v>17</v>
      </c>
      <c r="V33" s="76">
        <v>0.82352941176470584</v>
      </c>
      <c r="W33" s="80"/>
      <c r="X33" s="81"/>
    </row>
    <row r="34" spans="2:24">
      <c r="B34" s="93"/>
      <c r="C34" s="93"/>
      <c r="D34" s="93"/>
      <c r="E34" s="93"/>
      <c r="F34" s="93"/>
      <c r="G34" s="93"/>
      <c r="H34" s="93"/>
      <c r="J34" s="75"/>
      <c r="K34" s="82" t="s">
        <v>150</v>
      </c>
      <c r="L34" s="83">
        <v>215</v>
      </c>
      <c r="M34" s="83">
        <v>160</v>
      </c>
      <c r="N34" s="79">
        <v>0.34375</v>
      </c>
      <c r="O34" s="84"/>
      <c r="P34" s="85"/>
      <c r="R34" s="75"/>
      <c r="S34" s="82" t="s">
        <v>150</v>
      </c>
      <c r="T34" s="83">
        <v>87</v>
      </c>
      <c r="U34" s="83">
        <v>61</v>
      </c>
      <c r="V34" s="79">
        <v>0.42622950819672134</v>
      </c>
      <c r="W34" s="84"/>
      <c r="X34" s="85"/>
    </row>
    <row r="35" spans="2:24">
      <c r="B35" s="93"/>
      <c r="C35" s="93"/>
      <c r="D35" s="93"/>
      <c r="E35" s="93"/>
      <c r="F35" s="93"/>
      <c r="G35" s="93"/>
      <c r="H35" s="93"/>
      <c r="J35" s="86" t="s">
        <v>78</v>
      </c>
      <c r="K35" s="86"/>
      <c r="L35" s="169">
        <v>650</v>
      </c>
      <c r="M35" s="169">
        <v>598</v>
      </c>
      <c r="N35" s="170">
        <v>8.6956521739130377E-2</v>
      </c>
      <c r="O35" s="88">
        <v>0.14857142857142858</v>
      </c>
      <c r="P35" s="88">
        <v>0.17303240740740741</v>
      </c>
      <c r="R35" s="86" t="s">
        <v>61</v>
      </c>
      <c r="S35" s="87"/>
      <c r="T35" s="169">
        <v>247</v>
      </c>
      <c r="U35" s="169">
        <v>185</v>
      </c>
      <c r="V35" s="170">
        <v>0.33513513513513504</v>
      </c>
      <c r="W35" s="88">
        <v>5.6457142857142859E-2</v>
      </c>
      <c r="X35" s="88">
        <v>5.3530092592592594E-2</v>
      </c>
    </row>
    <row r="36" spans="2:24" ht="15">
      <c r="B36" s="93"/>
      <c r="C36" s="93"/>
      <c r="D36" s="93"/>
      <c r="E36" s="93"/>
      <c r="F36" s="93"/>
      <c r="G36" s="93"/>
      <c r="H36" s="93"/>
      <c r="J36" s="75" t="s">
        <v>66</v>
      </c>
      <c r="K36" s="167" t="s">
        <v>85</v>
      </c>
      <c r="L36" s="203">
        <v>16</v>
      </c>
      <c r="M36" s="203">
        <v>16</v>
      </c>
      <c r="N36" s="76">
        <v>0</v>
      </c>
      <c r="O36" s="77"/>
      <c r="P36" s="78"/>
      <c r="R36" s="75" t="s">
        <v>73</v>
      </c>
      <c r="S36" s="205" t="s">
        <v>27</v>
      </c>
      <c r="T36" s="203">
        <v>21</v>
      </c>
      <c r="U36" s="203">
        <v>16</v>
      </c>
      <c r="V36" s="76">
        <v>0.3125</v>
      </c>
      <c r="W36" s="77"/>
      <c r="X36" s="78"/>
    </row>
    <row r="37" spans="2:24" ht="12.75" customHeight="1">
      <c r="B37" s="93"/>
      <c r="C37" s="93"/>
      <c r="D37" s="93"/>
      <c r="E37" s="93"/>
      <c r="F37" s="93"/>
      <c r="G37" s="93"/>
      <c r="H37" s="93"/>
      <c r="J37" s="75"/>
      <c r="K37" s="168" t="s">
        <v>113</v>
      </c>
      <c r="L37" s="204">
        <v>13</v>
      </c>
      <c r="M37" s="204"/>
      <c r="N37" s="79"/>
      <c r="O37" s="80"/>
      <c r="P37" s="81"/>
      <c r="R37" s="75"/>
      <c r="S37" s="206" t="s">
        <v>28</v>
      </c>
      <c r="T37" s="204">
        <v>18</v>
      </c>
      <c r="U37" s="204">
        <v>15</v>
      </c>
      <c r="V37" s="79">
        <v>0.19999999999999996</v>
      </c>
      <c r="W37" s="80"/>
      <c r="X37" s="81"/>
    </row>
    <row r="38" spans="2:24" ht="12.75" customHeight="1">
      <c r="B38" s="93"/>
      <c r="C38" s="93"/>
      <c r="D38" s="93"/>
      <c r="E38" s="93"/>
      <c r="F38" s="93"/>
      <c r="G38" s="93"/>
      <c r="H38" s="93"/>
      <c r="J38" s="75"/>
      <c r="K38" s="167" t="s">
        <v>154</v>
      </c>
      <c r="L38" s="203">
        <v>12</v>
      </c>
      <c r="M38" s="203"/>
      <c r="N38" s="76"/>
      <c r="O38" s="80"/>
      <c r="P38" s="81"/>
      <c r="R38" s="75"/>
      <c r="S38" s="205" t="s">
        <v>29</v>
      </c>
      <c r="T38" s="203"/>
      <c r="U38" s="203">
        <v>4</v>
      </c>
      <c r="V38" s="76">
        <v>-1</v>
      </c>
      <c r="W38" s="80"/>
      <c r="X38" s="81"/>
    </row>
    <row r="39" spans="2:24" ht="12.75" customHeight="1">
      <c r="B39" s="93"/>
      <c r="C39" s="93"/>
      <c r="D39" s="93"/>
      <c r="E39" s="93"/>
      <c r="F39" s="93"/>
      <c r="G39" s="93"/>
      <c r="H39" s="93"/>
      <c r="J39" s="75"/>
      <c r="K39" s="82" t="s">
        <v>150</v>
      </c>
      <c r="L39" s="83">
        <v>11</v>
      </c>
      <c r="M39" s="83">
        <v>23</v>
      </c>
      <c r="N39" s="79">
        <v>-0.52173913043478259</v>
      </c>
      <c r="O39" s="84"/>
      <c r="P39" s="85"/>
      <c r="R39" s="75"/>
      <c r="S39" s="82" t="s">
        <v>150</v>
      </c>
      <c r="T39" s="83">
        <v>0</v>
      </c>
      <c r="U39" s="83">
        <v>2</v>
      </c>
      <c r="V39" s="76">
        <v>-1</v>
      </c>
      <c r="W39" s="84"/>
      <c r="X39" s="85"/>
    </row>
    <row r="40" spans="2:24" ht="12.75" customHeight="1">
      <c r="B40" s="93"/>
      <c r="C40" s="93"/>
      <c r="D40" s="93"/>
      <c r="E40" s="93"/>
      <c r="F40" s="93"/>
      <c r="G40" s="93"/>
      <c r="H40" s="93"/>
      <c r="J40" s="146" t="s">
        <v>66</v>
      </c>
      <c r="K40" s="147"/>
      <c r="L40" s="169">
        <v>52</v>
      </c>
      <c r="M40" s="169">
        <v>39</v>
      </c>
      <c r="N40" s="170">
        <v>0.33333333333333326</v>
      </c>
      <c r="O40" s="88">
        <v>1.1885714285714286E-2</v>
      </c>
      <c r="P40" s="88">
        <v>1.1284722222222222E-2</v>
      </c>
      <c r="R40" s="86" t="s">
        <v>74</v>
      </c>
      <c r="S40" s="87"/>
      <c r="T40" s="169">
        <v>39</v>
      </c>
      <c r="U40" s="169">
        <v>37</v>
      </c>
      <c r="V40" s="170">
        <v>5.4054054054053946E-2</v>
      </c>
      <c r="W40" s="88">
        <v>8.9142857142857149E-3</v>
      </c>
      <c r="X40" s="88">
        <v>1.0706018518518519E-2</v>
      </c>
    </row>
    <row r="41" spans="2:24" ht="15">
      <c r="B41" s="93"/>
      <c r="C41" s="93"/>
      <c r="D41" s="93"/>
      <c r="E41" s="93"/>
      <c r="F41" s="93"/>
      <c r="G41" s="93"/>
      <c r="H41" s="93"/>
      <c r="J41" s="95" t="s">
        <v>79</v>
      </c>
      <c r="K41" s="95"/>
      <c r="L41" s="171">
        <v>0</v>
      </c>
      <c r="M41" s="171">
        <v>0</v>
      </c>
      <c r="N41" s="172"/>
      <c r="O41" s="96">
        <v>0</v>
      </c>
      <c r="P41" s="96">
        <v>0</v>
      </c>
      <c r="R41" s="75" t="s">
        <v>47</v>
      </c>
      <c r="S41" s="205" t="s">
        <v>24</v>
      </c>
      <c r="T41" s="203">
        <v>91</v>
      </c>
      <c r="U41" s="203">
        <v>36</v>
      </c>
      <c r="V41" s="76">
        <v>1.5277777777777777</v>
      </c>
      <c r="W41" s="77"/>
      <c r="X41" s="78"/>
    </row>
    <row r="42" spans="2:24" ht="15">
      <c r="B42" s="93"/>
      <c r="C42" s="93"/>
      <c r="D42" s="93"/>
      <c r="E42" s="93"/>
      <c r="F42" s="93"/>
      <c r="G42" s="93"/>
      <c r="H42" s="93"/>
      <c r="J42" s="226" t="s">
        <v>55</v>
      </c>
      <c r="K42" s="226"/>
      <c r="L42" s="165">
        <v>4375</v>
      </c>
      <c r="M42" s="165">
        <v>3456</v>
      </c>
      <c r="N42" s="96">
        <v>0.26591435185185186</v>
      </c>
      <c r="O42" s="97">
        <v>1</v>
      </c>
      <c r="P42" s="97">
        <v>1</v>
      </c>
      <c r="R42" s="75"/>
      <c r="S42" s="206" t="s">
        <v>0</v>
      </c>
      <c r="T42" s="204">
        <v>67</v>
      </c>
      <c r="U42" s="204">
        <v>57</v>
      </c>
      <c r="V42" s="79">
        <v>0.17543859649122817</v>
      </c>
      <c r="W42" s="80"/>
      <c r="X42" s="81"/>
    </row>
    <row r="43" spans="2:24" ht="15">
      <c r="B43" s="93"/>
      <c r="C43" s="93"/>
      <c r="D43" s="93"/>
      <c r="E43" s="93"/>
      <c r="F43" s="93"/>
      <c r="G43" s="93"/>
      <c r="H43" s="93"/>
      <c r="R43" s="75"/>
      <c r="S43" s="205" t="s">
        <v>25</v>
      </c>
      <c r="T43" s="203">
        <v>51</v>
      </c>
      <c r="U43" s="203">
        <v>94</v>
      </c>
      <c r="V43" s="76">
        <v>-0.45744680851063835</v>
      </c>
      <c r="W43" s="80"/>
      <c r="X43" s="81"/>
    </row>
    <row r="44" spans="2:24">
      <c r="B44" s="93"/>
      <c r="C44" s="93"/>
      <c r="D44" s="93"/>
      <c r="E44" s="93"/>
      <c r="F44" s="93"/>
      <c r="G44" s="93"/>
      <c r="H44" s="93"/>
      <c r="R44" s="75"/>
      <c r="S44" s="82" t="s">
        <v>150</v>
      </c>
      <c r="T44" s="83">
        <v>167</v>
      </c>
      <c r="U44" s="83">
        <v>112</v>
      </c>
      <c r="V44" s="79">
        <v>0.4910714285714286</v>
      </c>
      <c r="W44" s="84"/>
      <c r="X44" s="85"/>
    </row>
    <row r="45" spans="2:24">
      <c r="B45" s="93"/>
      <c r="C45" s="93"/>
      <c r="D45" s="93"/>
      <c r="E45" s="93"/>
      <c r="F45" s="93"/>
      <c r="G45" s="93"/>
      <c r="H45" s="93"/>
      <c r="R45" s="86" t="s">
        <v>62</v>
      </c>
      <c r="S45" s="87"/>
      <c r="T45" s="169">
        <v>376</v>
      </c>
      <c r="U45" s="169">
        <v>299</v>
      </c>
      <c r="V45" s="170">
        <v>0.25752508361204018</v>
      </c>
      <c r="W45" s="88">
        <v>8.594285714285714E-2</v>
      </c>
      <c r="X45" s="88">
        <v>8.6516203703703706E-2</v>
      </c>
    </row>
    <row r="46" spans="2:24">
      <c r="B46" s="93"/>
      <c r="C46" s="93"/>
      <c r="D46" s="93"/>
      <c r="E46" s="93"/>
      <c r="F46" s="93"/>
      <c r="G46" s="93"/>
      <c r="H46" s="93"/>
      <c r="R46" s="95" t="s">
        <v>90</v>
      </c>
      <c r="S46" s="95"/>
      <c r="T46" s="171">
        <v>49</v>
      </c>
      <c r="U46" s="171">
        <v>31</v>
      </c>
      <c r="V46" s="172">
        <v>0.58064516129032251</v>
      </c>
      <c r="W46" s="96">
        <v>1.12E-2</v>
      </c>
      <c r="X46" s="96">
        <v>8.9699074074074073E-3</v>
      </c>
    </row>
    <row r="47" spans="2:24">
      <c r="B47" s="93"/>
      <c r="C47" s="93"/>
      <c r="D47" s="93"/>
      <c r="E47" s="93"/>
      <c r="F47" s="93"/>
      <c r="G47" s="93"/>
      <c r="H47" s="93"/>
      <c r="R47" s="226" t="s">
        <v>55</v>
      </c>
      <c r="S47" s="226"/>
      <c r="T47" s="165">
        <v>4375</v>
      </c>
      <c r="U47" s="165">
        <v>3456</v>
      </c>
      <c r="V47" s="172">
        <v>0.26591435185185186</v>
      </c>
      <c r="W47" s="97">
        <v>1</v>
      </c>
      <c r="X47" s="97">
        <v>1</v>
      </c>
    </row>
    <row r="48" spans="2:24">
      <c r="B48" s="93"/>
      <c r="C48" s="93"/>
      <c r="D48" s="93"/>
      <c r="E48" s="93"/>
      <c r="F48" s="93"/>
      <c r="G48" s="93"/>
      <c r="H48" s="93"/>
    </row>
    <row r="49" spans="2:16">
      <c r="B49" s="93"/>
      <c r="C49" s="93"/>
      <c r="D49" s="93"/>
      <c r="E49" s="93"/>
      <c r="F49" s="93"/>
      <c r="G49" s="93"/>
      <c r="H49" s="93"/>
    </row>
    <row r="50" spans="2:16">
      <c r="B50" s="93"/>
      <c r="C50" s="93"/>
      <c r="D50" s="93"/>
      <c r="E50" s="93"/>
      <c r="F50" s="93"/>
      <c r="G50" s="93"/>
      <c r="H50" s="93"/>
    </row>
    <row r="51" spans="2:16">
      <c r="B51" s="93"/>
      <c r="C51" s="93"/>
      <c r="D51" s="93"/>
      <c r="E51" s="93"/>
      <c r="F51" s="93"/>
      <c r="G51" s="93"/>
      <c r="H51" s="93"/>
    </row>
    <row r="52" spans="2:16">
      <c r="B52" s="93"/>
      <c r="C52" s="93"/>
      <c r="D52" s="93"/>
      <c r="E52" s="93"/>
      <c r="F52" s="93"/>
      <c r="G52" s="93"/>
      <c r="H52" s="93"/>
    </row>
    <row r="53" spans="2:16">
      <c r="B53" s="93"/>
      <c r="C53" s="93"/>
      <c r="D53" s="93"/>
      <c r="E53" s="93"/>
      <c r="F53" s="93"/>
      <c r="G53" s="93"/>
      <c r="H53" s="93"/>
    </row>
    <row r="54" spans="2:16">
      <c r="B54" s="93"/>
      <c r="C54" s="93"/>
      <c r="D54" s="93"/>
      <c r="E54" s="93"/>
      <c r="F54" s="93"/>
      <c r="G54" s="93"/>
      <c r="H54" s="93"/>
    </row>
    <row r="55" spans="2:16">
      <c r="B55" s="93"/>
      <c r="C55" s="93"/>
      <c r="D55" s="93"/>
      <c r="E55" s="93"/>
      <c r="F55" s="93"/>
      <c r="G55" s="93"/>
      <c r="H55" s="93"/>
    </row>
    <row r="56" spans="2:16">
      <c r="B56" s="93"/>
      <c r="C56" s="93"/>
      <c r="D56" s="93"/>
      <c r="E56" s="93"/>
      <c r="F56" s="93"/>
      <c r="G56" s="93"/>
      <c r="H56" s="93"/>
    </row>
    <row r="57" spans="2:16">
      <c r="B57" s="93"/>
      <c r="C57" s="93"/>
      <c r="D57" s="93"/>
      <c r="E57" s="93"/>
      <c r="F57" s="93"/>
      <c r="G57" s="93"/>
      <c r="H57" s="93"/>
    </row>
    <row r="58" spans="2:16" ht="12.75" customHeight="1">
      <c r="B58" s="93"/>
      <c r="C58" s="93"/>
      <c r="D58" s="93"/>
      <c r="E58" s="93"/>
      <c r="F58" s="93"/>
      <c r="G58" s="93"/>
      <c r="H58" s="93"/>
    </row>
    <row r="59" spans="2:16">
      <c r="B59" s="93"/>
      <c r="C59" s="93"/>
      <c r="D59" s="93"/>
      <c r="E59" s="93"/>
      <c r="F59" s="93"/>
      <c r="G59" s="93"/>
      <c r="H59" s="93"/>
    </row>
    <row r="60" spans="2:16">
      <c r="B60" s="93"/>
      <c r="C60" s="93"/>
      <c r="D60" s="93"/>
      <c r="E60" s="93"/>
      <c r="F60" s="93"/>
      <c r="G60" s="93"/>
      <c r="H60" s="93"/>
    </row>
    <row r="61" spans="2:16">
      <c r="B61" s="93"/>
      <c r="C61" s="93"/>
      <c r="D61" s="93"/>
      <c r="E61" s="93"/>
      <c r="F61" s="93"/>
      <c r="G61" s="93"/>
      <c r="H61" s="93"/>
    </row>
    <row r="62" spans="2:16">
      <c r="B62" s="93"/>
      <c r="C62" s="93"/>
      <c r="D62" s="93"/>
      <c r="E62" s="93"/>
      <c r="F62" s="93"/>
      <c r="G62" s="93"/>
      <c r="H62" s="93"/>
    </row>
    <row r="63" spans="2:16">
      <c r="B63" s="93"/>
      <c r="C63" s="93"/>
      <c r="D63" s="93"/>
      <c r="E63" s="93"/>
      <c r="F63" s="93"/>
      <c r="G63" s="93"/>
      <c r="H63" s="93"/>
      <c r="J63"/>
      <c r="K63"/>
      <c r="L63"/>
      <c r="M63"/>
      <c r="N63"/>
      <c r="O63"/>
      <c r="P63"/>
    </row>
    <row r="64" spans="2:16">
      <c r="B64" s="93"/>
      <c r="C64" s="93"/>
      <c r="D64" s="93"/>
      <c r="E64" s="93"/>
      <c r="F64" s="93"/>
      <c r="G64" s="93"/>
      <c r="H64" s="93"/>
      <c r="J64"/>
      <c r="K64"/>
      <c r="L64"/>
      <c r="M64"/>
      <c r="N64"/>
      <c r="O64"/>
      <c r="P64"/>
    </row>
    <row r="65" spans="2:16">
      <c r="B65" s="93"/>
      <c r="C65" s="93"/>
      <c r="D65" s="93"/>
      <c r="E65" s="93"/>
      <c r="F65" s="93"/>
      <c r="G65" s="93"/>
      <c r="H65" s="93"/>
      <c r="J65"/>
      <c r="K65"/>
      <c r="L65"/>
      <c r="M65"/>
      <c r="N65"/>
      <c r="O65"/>
      <c r="P65"/>
    </row>
    <row r="66" spans="2:16">
      <c r="B66" s="93"/>
      <c r="C66" s="93"/>
      <c r="D66" s="93"/>
      <c r="E66" s="93"/>
      <c r="F66" s="93"/>
      <c r="G66" s="93"/>
      <c r="H66" s="93"/>
      <c r="J66"/>
      <c r="K66"/>
      <c r="L66"/>
      <c r="M66"/>
      <c r="N66"/>
      <c r="O66"/>
      <c r="P66"/>
    </row>
    <row r="67" spans="2:16">
      <c r="B67" s="93"/>
      <c r="C67" s="93"/>
      <c r="D67" s="93"/>
      <c r="E67" s="93"/>
      <c r="F67" s="93"/>
      <c r="G67" s="93"/>
      <c r="H67" s="93"/>
      <c r="J67"/>
      <c r="K67"/>
      <c r="L67"/>
      <c r="M67"/>
      <c r="N67"/>
      <c r="O67"/>
      <c r="P67"/>
    </row>
    <row r="68" spans="2:16">
      <c r="B68" s="93"/>
      <c r="C68" s="93"/>
      <c r="D68" s="93"/>
      <c r="E68" s="93"/>
      <c r="F68" s="93"/>
      <c r="G68" s="93"/>
      <c r="H68" s="93"/>
      <c r="J68"/>
      <c r="K68"/>
      <c r="L68"/>
      <c r="M68"/>
      <c r="N68"/>
      <c r="O68"/>
      <c r="P68"/>
    </row>
    <row r="69" spans="2:16">
      <c r="B69" s="93"/>
      <c r="C69" s="93"/>
      <c r="D69" s="93"/>
      <c r="E69" s="93"/>
      <c r="F69" s="93"/>
      <c r="G69" s="93"/>
      <c r="H69" s="93"/>
      <c r="J69"/>
      <c r="K69"/>
      <c r="L69"/>
      <c r="M69"/>
      <c r="N69"/>
      <c r="O69"/>
      <c r="P69"/>
    </row>
    <row r="70" spans="2:16">
      <c r="B70" s="93"/>
      <c r="C70" s="93"/>
      <c r="D70" s="93"/>
      <c r="E70" s="93"/>
      <c r="F70" s="93"/>
      <c r="G70" s="93"/>
      <c r="H70" s="93"/>
      <c r="J70"/>
      <c r="K70"/>
      <c r="L70"/>
      <c r="M70"/>
      <c r="N70"/>
      <c r="O70"/>
      <c r="P70"/>
    </row>
    <row r="71" spans="2:16">
      <c r="B71" s="93"/>
      <c r="C71" s="93"/>
      <c r="D71" s="93"/>
      <c r="E71" s="93"/>
      <c r="F71" s="93"/>
      <c r="G71" s="93"/>
      <c r="H71" s="93"/>
      <c r="J71"/>
      <c r="K71"/>
      <c r="L71"/>
      <c r="M71"/>
      <c r="N71"/>
      <c r="O71"/>
      <c r="P71"/>
    </row>
    <row r="72" spans="2:16">
      <c r="B72" s="93"/>
      <c r="C72" s="93"/>
      <c r="D72" s="93"/>
      <c r="E72" s="93"/>
      <c r="F72" s="93"/>
      <c r="G72" s="93"/>
      <c r="H72" s="93"/>
      <c r="J72"/>
      <c r="K72"/>
      <c r="L72"/>
      <c r="M72"/>
      <c r="N72"/>
      <c r="O72"/>
      <c r="P72"/>
    </row>
    <row r="73" spans="2:16">
      <c r="B73" s="93"/>
      <c r="C73" s="93"/>
      <c r="D73" s="93"/>
      <c r="E73" s="93"/>
      <c r="F73" s="93"/>
      <c r="G73" s="93"/>
      <c r="H73" s="93"/>
      <c r="J73"/>
      <c r="K73"/>
      <c r="L73"/>
      <c r="M73"/>
      <c r="N73"/>
      <c r="O73"/>
      <c r="P73"/>
    </row>
    <row r="74" spans="2:16">
      <c r="B74" s="93"/>
      <c r="C74" s="93"/>
      <c r="D74" s="93"/>
      <c r="E74" s="93"/>
      <c r="F74" s="93"/>
      <c r="G74" s="93"/>
      <c r="H74" s="93"/>
      <c r="J74"/>
      <c r="K74"/>
      <c r="L74"/>
      <c r="M74"/>
    </row>
    <row r="75" spans="2:16">
      <c r="B75" s="93"/>
      <c r="C75" s="93"/>
      <c r="D75" s="93"/>
      <c r="E75" s="93"/>
      <c r="F75" s="93"/>
      <c r="G75" s="93"/>
      <c r="H75" s="93"/>
    </row>
    <row r="76" spans="2:16">
      <c r="B76" s="93"/>
      <c r="C76" s="93"/>
      <c r="D76" s="93"/>
      <c r="E76" s="93"/>
      <c r="F76" s="93"/>
      <c r="G76" s="93"/>
      <c r="H76" s="93"/>
    </row>
    <row r="77" spans="2:16">
      <c r="B77" s="93"/>
      <c r="C77" s="93"/>
      <c r="D77" s="93"/>
      <c r="E77" s="93"/>
      <c r="F77" s="93"/>
      <c r="G77" s="93"/>
      <c r="H77" s="93"/>
    </row>
    <row r="78" spans="2:16">
      <c r="B78" s="93"/>
      <c r="C78" s="93"/>
      <c r="D78" s="93"/>
      <c r="E78" s="93"/>
      <c r="F78" s="93"/>
      <c r="G78" s="93"/>
      <c r="H78" s="93"/>
    </row>
    <row r="79" spans="2:16">
      <c r="B79" s="93"/>
      <c r="C79" s="93"/>
      <c r="D79" s="93"/>
      <c r="E79" s="93"/>
      <c r="F79" s="93"/>
      <c r="G79" s="93"/>
      <c r="H79" s="93"/>
    </row>
    <row r="80" spans="2:16">
      <c r="B80" s="93"/>
      <c r="C80" s="93"/>
      <c r="D80" s="93"/>
      <c r="E80" s="93"/>
      <c r="F80" s="93"/>
      <c r="G80" s="93"/>
      <c r="H80" s="93"/>
    </row>
    <row r="81" spans="2:8">
      <c r="B81" s="93"/>
      <c r="C81" s="93"/>
      <c r="D81" s="93"/>
      <c r="E81" s="93"/>
      <c r="F81" s="93"/>
      <c r="G81" s="93"/>
      <c r="H81" s="93"/>
    </row>
    <row r="82" spans="2:8">
      <c r="B82" s="93"/>
      <c r="C82" s="93"/>
      <c r="D82" s="93"/>
      <c r="E82" s="93"/>
      <c r="F82" s="93"/>
      <c r="G82" s="93"/>
      <c r="H82" s="93"/>
    </row>
    <row r="83" spans="2:8">
      <c r="B83" s="93"/>
      <c r="C83" s="93"/>
      <c r="D83" s="93"/>
      <c r="E83" s="93"/>
      <c r="F83" s="93"/>
      <c r="G83" s="93"/>
      <c r="H83" s="93"/>
    </row>
    <row r="84" spans="2:8">
      <c r="B84" s="93"/>
      <c r="C84" s="93"/>
      <c r="D84" s="93"/>
      <c r="E84" s="93"/>
      <c r="F84" s="93"/>
      <c r="G84" s="93"/>
      <c r="H84" s="93"/>
    </row>
    <row r="85" spans="2:8">
      <c r="B85" s="93"/>
      <c r="C85" s="93"/>
      <c r="D85" s="93"/>
      <c r="E85" s="93"/>
      <c r="F85" s="93"/>
      <c r="G85" s="93"/>
      <c r="H85" s="93"/>
    </row>
    <row r="86" spans="2:8">
      <c r="B86" s="93"/>
      <c r="C86" s="93"/>
      <c r="D86" s="93"/>
      <c r="E86" s="93"/>
      <c r="F86" s="93"/>
      <c r="G86" s="93"/>
      <c r="H86" s="93"/>
    </row>
    <row r="87" spans="2:8">
      <c r="B87" s="93"/>
      <c r="C87" s="93"/>
      <c r="D87" s="93"/>
      <c r="E87" s="93"/>
      <c r="F87" s="93"/>
      <c r="G87" s="93"/>
      <c r="H87" s="93"/>
    </row>
    <row r="88" spans="2:8">
      <c r="B88" s="93"/>
      <c r="C88" s="93"/>
      <c r="D88" s="93"/>
      <c r="E88" s="93"/>
      <c r="F88" s="93"/>
      <c r="G88" s="93"/>
      <c r="H88" s="93"/>
    </row>
    <row r="89" spans="2:8">
      <c r="B89" s="93"/>
      <c r="C89" s="93"/>
      <c r="D89" s="93"/>
      <c r="E89" s="93"/>
      <c r="F89" s="93"/>
      <c r="G89" s="93"/>
      <c r="H89" s="93"/>
    </row>
    <row r="90" spans="2:8">
      <c r="B90" s="93"/>
      <c r="C90" s="93"/>
      <c r="D90" s="93"/>
      <c r="E90" s="93"/>
      <c r="F90" s="93"/>
      <c r="G90" s="93"/>
      <c r="H90" s="93"/>
    </row>
    <row r="91" spans="2:8">
      <c r="B91" s="93"/>
      <c r="C91" s="93"/>
      <c r="D91" s="93"/>
      <c r="E91" s="93"/>
      <c r="F91" s="93"/>
      <c r="G91" s="93"/>
      <c r="H91" s="93"/>
    </row>
    <row r="92" spans="2:8">
      <c r="B92" s="93"/>
      <c r="C92" s="93"/>
      <c r="D92" s="93"/>
      <c r="E92" s="93"/>
      <c r="F92" s="93"/>
      <c r="G92" s="93"/>
      <c r="H92" s="93"/>
    </row>
    <row r="93" spans="2:8">
      <c r="B93" s="93"/>
      <c r="C93" s="93"/>
      <c r="D93" s="93"/>
      <c r="E93" s="93"/>
      <c r="F93" s="93"/>
      <c r="G93" s="93"/>
      <c r="H93" s="93"/>
    </row>
    <row r="94" spans="2:8">
      <c r="B94" s="93"/>
      <c r="C94" s="93"/>
      <c r="D94" s="93"/>
      <c r="E94" s="93"/>
      <c r="F94" s="93"/>
      <c r="G94" s="93"/>
      <c r="H94" s="93"/>
    </row>
    <row r="95" spans="2:8">
      <c r="B95" s="93"/>
      <c r="C95" s="93"/>
      <c r="D95" s="93"/>
      <c r="E95" s="93"/>
      <c r="F95" s="93"/>
      <c r="G95" s="93"/>
      <c r="H95" s="93"/>
    </row>
    <row r="96" spans="2:8">
      <c r="B96" s="93"/>
      <c r="C96" s="93"/>
      <c r="D96" s="93"/>
      <c r="E96" s="93"/>
      <c r="F96" s="93"/>
      <c r="G96" s="93"/>
      <c r="H96" s="93"/>
    </row>
    <row r="97" spans="2:8">
      <c r="B97" s="93"/>
      <c r="C97" s="93"/>
      <c r="D97" s="93"/>
      <c r="E97" s="93"/>
      <c r="F97" s="93"/>
      <c r="G97" s="93"/>
      <c r="H97" s="93"/>
    </row>
    <row r="98" spans="2:8">
      <c r="B98" s="93"/>
      <c r="C98" s="93"/>
      <c r="D98" s="93"/>
      <c r="E98" s="93"/>
      <c r="F98" s="93"/>
      <c r="G98" s="93"/>
      <c r="H98" s="93"/>
    </row>
    <row r="99" spans="2:8">
      <c r="B99" s="93"/>
      <c r="C99" s="93"/>
      <c r="D99" s="93"/>
      <c r="E99" s="93"/>
      <c r="F99" s="93"/>
      <c r="G99" s="93"/>
      <c r="H99" s="93"/>
    </row>
    <row r="100" spans="2:8">
      <c r="B100" s="93"/>
      <c r="C100" s="93"/>
      <c r="D100" s="93"/>
      <c r="E100" s="93"/>
      <c r="F100" s="93"/>
      <c r="G100" s="93"/>
      <c r="H100" s="93"/>
    </row>
    <row r="124" spans="3:3">
      <c r="C124" s="98"/>
    </row>
    <row r="136" spans="3:3">
      <c r="C136" s="98"/>
    </row>
    <row r="139" spans="3:3">
      <c r="C139" s="98"/>
    </row>
    <row r="140" spans="3:3">
      <c r="C140" s="98"/>
    </row>
    <row r="143" spans="3:3">
      <c r="C143" s="98"/>
    </row>
  </sheetData>
  <mergeCells count="29">
    <mergeCell ref="B2:H2"/>
    <mergeCell ref="J2:P2"/>
    <mergeCell ref="R2:X2"/>
    <mergeCell ref="B3:B4"/>
    <mergeCell ref="C3:C4"/>
    <mergeCell ref="D3:H3"/>
    <mergeCell ref="L3:P3"/>
    <mergeCell ref="M4:M5"/>
    <mergeCell ref="N4:N5"/>
    <mergeCell ref="O4:O5"/>
    <mergeCell ref="J3:J5"/>
    <mergeCell ref="K3:K5"/>
    <mergeCell ref="X4:X5"/>
    <mergeCell ref="R3:R5"/>
    <mergeCell ref="S3:S5"/>
    <mergeCell ref="T4:T5"/>
    <mergeCell ref="J42:K42"/>
    <mergeCell ref="B19:H20"/>
    <mergeCell ref="R47:S47"/>
    <mergeCell ref="T3:X3"/>
    <mergeCell ref="B16:C16"/>
    <mergeCell ref="B17:C17"/>
    <mergeCell ref="B18:H18"/>
    <mergeCell ref="L4:L5"/>
    <mergeCell ref="P4:P5"/>
    <mergeCell ref="B15:C15"/>
    <mergeCell ref="U4:U5"/>
    <mergeCell ref="V4:V5"/>
    <mergeCell ref="W4:W5"/>
  </mergeCells>
  <conditionalFormatting sqref="H5:H17">
    <cfRule type="cellIs" dxfId="4" priority="5" operator="lessThan">
      <formula>0</formula>
    </cfRule>
  </conditionalFormatting>
  <conditionalFormatting sqref="N6:N42">
    <cfRule type="cellIs" dxfId="3" priority="3" stopIfTrue="1" operator="lessThan">
      <formula>0</formula>
    </cfRule>
  </conditionalFormatting>
  <conditionalFormatting sqref="V6:V47">
    <cfRule type="cellIs" dxfId="2" priority="1" stopIfTrue="1" operator="lessThan">
      <formula>0</formula>
    </cfRule>
  </conditionalFormatting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50" orientation="landscape" r:id="rId1"/>
  <headerFooter alignWithMargins="0">
    <oddHeader>&amp;L&amp;G</oddHeader>
  </headerFooter>
  <drawing r:id="rId2"/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9">
    <pageSetUpPr fitToPage="1"/>
  </sheetPr>
  <dimension ref="B2:S54"/>
  <sheetViews>
    <sheetView showGridLines="0" zoomScale="80" zoomScaleNormal="80" workbookViewId="0"/>
  </sheetViews>
  <sheetFormatPr defaultRowHeight="12.75"/>
  <cols>
    <col min="1" max="1" width="2.42578125" customWidth="1"/>
    <col min="2" max="2" width="18.140625" customWidth="1"/>
    <col min="3" max="5" width="9.7109375" customWidth="1"/>
    <col min="6" max="6" width="10.140625" customWidth="1"/>
    <col min="7" max="7" width="10.85546875" customWidth="1"/>
    <col min="8" max="14" width="9.7109375" customWidth="1"/>
    <col min="15" max="15" width="12" bestFit="1" customWidth="1"/>
    <col min="16" max="16" width="12" customWidth="1"/>
  </cols>
  <sheetData>
    <row r="2" spans="2:19" ht="25.5" customHeight="1">
      <c r="B2" s="220" t="s">
        <v>97</v>
      </c>
      <c r="C2" s="221"/>
      <c r="D2" s="221"/>
      <c r="E2" s="221"/>
      <c r="F2" s="221"/>
      <c r="G2" s="221"/>
      <c r="H2" s="221"/>
      <c r="I2" s="221"/>
      <c r="J2" s="221"/>
      <c r="K2" s="221"/>
      <c r="L2" s="221"/>
      <c r="M2" s="221"/>
      <c r="N2" s="221"/>
      <c r="O2" s="221"/>
      <c r="P2" s="1"/>
    </row>
    <row r="3" spans="2:19">
      <c r="B3" s="99" t="s">
        <v>33</v>
      </c>
      <c r="C3" s="100" t="s">
        <v>6</v>
      </c>
      <c r="D3" s="100" t="s">
        <v>7</v>
      </c>
      <c r="E3" s="99" t="s">
        <v>1</v>
      </c>
      <c r="F3" s="99" t="s">
        <v>8</v>
      </c>
      <c r="G3" s="99" t="s">
        <v>9</v>
      </c>
      <c r="H3" s="99" t="s">
        <v>10</v>
      </c>
      <c r="I3" s="99" t="s">
        <v>11</v>
      </c>
      <c r="J3" s="99" t="s">
        <v>12</v>
      </c>
      <c r="K3" s="99" t="s">
        <v>13</v>
      </c>
      <c r="L3" s="99" t="s">
        <v>14</v>
      </c>
      <c r="M3" s="99" t="s">
        <v>15</v>
      </c>
      <c r="N3" s="99" t="s">
        <v>16</v>
      </c>
      <c r="O3" s="99" t="s">
        <v>4</v>
      </c>
      <c r="P3" s="48"/>
    </row>
    <row r="4" spans="2:19" hidden="1">
      <c r="B4" s="53">
        <v>2006</v>
      </c>
      <c r="C4" s="53">
        <v>93</v>
      </c>
      <c r="D4" s="53">
        <v>133</v>
      </c>
      <c r="E4" s="53">
        <v>393</v>
      </c>
      <c r="F4" s="53">
        <v>804</v>
      </c>
      <c r="G4" s="53">
        <v>787</v>
      </c>
      <c r="H4" s="53">
        <v>708</v>
      </c>
      <c r="I4" s="53">
        <v>655</v>
      </c>
      <c r="J4" s="53">
        <v>503</v>
      </c>
      <c r="K4" s="53">
        <v>360</v>
      </c>
      <c r="L4" s="53">
        <v>242</v>
      </c>
      <c r="M4" s="53">
        <v>173</v>
      </c>
      <c r="N4" s="53">
        <v>264</v>
      </c>
      <c r="O4" s="53">
        <v>5115</v>
      </c>
      <c r="P4" s="48"/>
    </row>
    <row r="5" spans="2:19" s="9" customFormat="1" hidden="1">
      <c r="B5" s="52">
        <v>2007</v>
      </c>
      <c r="C5" s="52">
        <v>227</v>
      </c>
      <c r="D5" s="52">
        <v>244</v>
      </c>
      <c r="E5" s="52">
        <v>762</v>
      </c>
      <c r="F5" s="52">
        <v>1121</v>
      </c>
      <c r="G5" s="52">
        <v>1095</v>
      </c>
      <c r="H5" s="52">
        <v>910</v>
      </c>
      <c r="I5" s="52">
        <v>944</v>
      </c>
      <c r="J5" s="52">
        <v>862</v>
      </c>
      <c r="K5" s="52">
        <v>484</v>
      </c>
      <c r="L5" s="52">
        <v>386</v>
      </c>
      <c r="M5" s="52">
        <v>171</v>
      </c>
      <c r="N5" s="52">
        <v>368</v>
      </c>
      <c r="O5" s="53">
        <v>7574</v>
      </c>
      <c r="P5" s="51"/>
      <c r="S5" s="101"/>
    </row>
    <row r="6" spans="2:19" s="9" customFormat="1">
      <c r="B6" s="52">
        <v>2020</v>
      </c>
      <c r="C6" s="179">
        <v>649</v>
      </c>
      <c r="D6" s="179">
        <v>863</v>
      </c>
      <c r="E6" s="179">
        <v>807</v>
      </c>
      <c r="F6" s="179">
        <v>811</v>
      </c>
      <c r="G6" s="179">
        <v>1953</v>
      </c>
      <c r="H6" s="179">
        <v>2303</v>
      </c>
      <c r="I6" s="179">
        <v>2338</v>
      </c>
      <c r="J6" s="179">
        <v>1964</v>
      </c>
      <c r="K6" s="179">
        <v>1552</v>
      </c>
      <c r="L6" s="179">
        <v>952</v>
      </c>
      <c r="M6" s="179">
        <v>1104</v>
      </c>
      <c r="N6" s="179">
        <v>3044</v>
      </c>
      <c r="O6" s="177">
        <v>19171</v>
      </c>
      <c r="P6" s="54"/>
      <c r="S6" s="101"/>
    </row>
    <row r="7" spans="2:19" s="9" customFormat="1">
      <c r="B7" s="52">
        <v>2021</v>
      </c>
      <c r="C7" s="179">
        <v>301</v>
      </c>
      <c r="D7" s="179">
        <v>401</v>
      </c>
      <c r="E7" s="179">
        <v>902</v>
      </c>
      <c r="F7" s="179">
        <v>1140</v>
      </c>
      <c r="G7" s="179">
        <v>1457</v>
      </c>
      <c r="H7" s="179">
        <v>1691</v>
      </c>
      <c r="I7" s="179">
        <v>1693</v>
      </c>
      <c r="J7" s="179">
        <v>1475</v>
      </c>
      <c r="K7" s="179">
        <v>1097</v>
      </c>
      <c r="L7" s="179">
        <v>849</v>
      </c>
      <c r="M7" s="179">
        <v>671</v>
      </c>
      <c r="N7" s="179">
        <v>1033</v>
      </c>
      <c r="O7" s="177">
        <v>18340</v>
      </c>
      <c r="P7" s="54"/>
      <c r="S7" s="101"/>
    </row>
    <row r="8" spans="2:19" s="9" customFormat="1">
      <c r="B8" s="52">
        <v>2022</v>
      </c>
      <c r="C8" s="179">
        <v>355</v>
      </c>
      <c r="D8" s="179">
        <v>496</v>
      </c>
      <c r="E8" s="179">
        <v>1041</v>
      </c>
      <c r="F8" s="179">
        <v>1207</v>
      </c>
      <c r="G8" s="179">
        <v>1469</v>
      </c>
      <c r="H8" s="179">
        <v>1513</v>
      </c>
      <c r="I8" s="179">
        <v>1390</v>
      </c>
      <c r="J8" s="179">
        <v>1276</v>
      </c>
      <c r="K8" s="179">
        <v>965</v>
      </c>
      <c r="L8" s="179">
        <v>697</v>
      </c>
      <c r="M8" s="179">
        <v>562</v>
      </c>
      <c r="N8" s="179">
        <v>443</v>
      </c>
      <c r="O8" s="177">
        <v>11414</v>
      </c>
      <c r="P8" s="54"/>
      <c r="S8" s="101"/>
    </row>
    <row r="9" spans="2:19" s="9" customFormat="1">
      <c r="B9" s="52">
        <v>2023</v>
      </c>
      <c r="C9" s="179">
        <v>440</v>
      </c>
      <c r="D9" s="179">
        <v>501</v>
      </c>
      <c r="E9" s="179">
        <v>912</v>
      </c>
      <c r="F9" s="179">
        <v>1115</v>
      </c>
      <c r="G9" s="179">
        <v>1291</v>
      </c>
      <c r="H9" s="179">
        <v>1359</v>
      </c>
      <c r="I9" s="179">
        <v>1269</v>
      </c>
      <c r="J9" s="179">
        <v>1244</v>
      </c>
      <c r="K9" s="179">
        <v>1153</v>
      </c>
      <c r="L9" s="179">
        <v>813</v>
      </c>
      <c r="M9" s="179">
        <v>482</v>
      </c>
      <c r="N9" s="179">
        <v>282</v>
      </c>
      <c r="O9" s="177">
        <v>10861</v>
      </c>
      <c r="P9" s="54"/>
      <c r="S9" s="101"/>
    </row>
    <row r="10" spans="2:19" s="9" customFormat="1">
      <c r="B10" s="52">
        <v>2024</v>
      </c>
      <c r="C10" s="179">
        <v>381</v>
      </c>
      <c r="D10" s="179">
        <v>660</v>
      </c>
      <c r="E10" s="179">
        <v>1134</v>
      </c>
      <c r="F10" s="179">
        <v>1545</v>
      </c>
      <c r="G10" s="179">
        <v>1609</v>
      </c>
      <c r="H10" s="179">
        <v>1648</v>
      </c>
      <c r="I10" s="179">
        <v>1808</v>
      </c>
      <c r="J10" s="179">
        <v>1593</v>
      </c>
      <c r="K10" s="179">
        <v>1244</v>
      </c>
      <c r="L10" s="179">
        <v>1010</v>
      </c>
      <c r="M10" s="179">
        <v>569</v>
      </c>
      <c r="N10" s="179">
        <v>541</v>
      </c>
      <c r="O10" s="177">
        <v>13742</v>
      </c>
      <c r="P10" s="54"/>
      <c r="S10" s="101"/>
    </row>
    <row r="11" spans="2:19" s="9" customFormat="1">
      <c r="B11" s="52">
        <v>2025</v>
      </c>
      <c r="C11" s="179">
        <v>553</v>
      </c>
      <c r="D11" s="179">
        <v>586</v>
      </c>
      <c r="E11" s="179">
        <v>1274</v>
      </c>
      <c r="F11" s="179">
        <v>1725</v>
      </c>
      <c r="G11" s="179">
        <v>1783</v>
      </c>
      <c r="H11" s="179">
        <v>1862</v>
      </c>
      <c r="I11" s="179">
        <v>1931</v>
      </c>
      <c r="J11" s="179">
        <v>1545</v>
      </c>
      <c r="K11" s="179">
        <v>1322</v>
      </c>
      <c r="L11" s="179">
        <v>1033</v>
      </c>
      <c r="M11" s="179">
        <v>687</v>
      </c>
      <c r="N11" s="179">
        <v>566</v>
      </c>
      <c r="O11" s="177">
        <v>14867</v>
      </c>
      <c r="P11" s="54"/>
      <c r="S11" s="101"/>
    </row>
    <row r="12" spans="2:19">
      <c r="B12" s="102">
        <v>2026</v>
      </c>
      <c r="C12" s="178">
        <v>407</v>
      </c>
      <c r="D12" s="178">
        <v>645</v>
      </c>
      <c r="E12" s="178"/>
      <c r="F12" s="178"/>
      <c r="G12" s="178"/>
      <c r="H12" s="178"/>
      <c r="I12" s="178"/>
      <c r="J12" s="178"/>
      <c r="K12" s="178"/>
      <c r="L12" s="178"/>
      <c r="M12" s="178"/>
      <c r="N12" s="178"/>
      <c r="O12" s="178">
        <v>1052</v>
      </c>
      <c r="P12" s="8"/>
    </row>
    <row r="13" spans="2:19">
      <c r="B13" s="55" t="s">
        <v>137</v>
      </c>
      <c r="C13" s="103">
        <v>-0.26401446654611216</v>
      </c>
      <c r="D13" s="103">
        <v>0.10068259385665534</v>
      </c>
      <c r="E13" s="103"/>
      <c r="F13" s="103"/>
      <c r="G13" s="103"/>
      <c r="H13" s="103"/>
      <c r="I13" s="103"/>
      <c r="J13" s="103"/>
      <c r="K13" s="103"/>
      <c r="L13" s="103"/>
      <c r="M13" s="103"/>
      <c r="N13" s="103"/>
      <c r="O13" s="104">
        <v>-7.6382791922739224E-2</v>
      </c>
    </row>
    <row r="14" spans="2:19"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105"/>
    </row>
    <row r="15" spans="2:19" ht="24" customHeight="1">
      <c r="B15" s="222" t="s">
        <v>5</v>
      </c>
      <c r="C15" s="238" t="str">
        <f>'R_MC NEW 2026vs2025'!C15:D15</f>
        <v>FEBRUARY</v>
      </c>
      <c r="D15" s="238"/>
      <c r="E15" s="239" t="s">
        <v>30</v>
      </c>
      <c r="F15" s="240" t="str">
        <f>'R_PTW 2026vs2025'!F9:G9</f>
        <v>JANUARY-FEBRUARY</v>
      </c>
      <c r="G15" s="240"/>
      <c r="H15" s="239" t="s">
        <v>30</v>
      </c>
      <c r="I15" s="8"/>
      <c r="J15" s="8"/>
      <c r="K15" s="8"/>
      <c r="L15" s="8"/>
      <c r="M15" s="8"/>
      <c r="N15" s="8"/>
      <c r="O15" s="105"/>
    </row>
    <row r="16" spans="2:19" ht="21" customHeight="1">
      <c r="B16" s="222"/>
      <c r="C16" s="60">
        <f>'R_MC NEW 2026vs2025'!C16</f>
        <v>2026</v>
      </c>
      <c r="D16" s="60">
        <f>'R_MC NEW 2026vs2025'!D16</f>
        <v>2025</v>
      </c>
      <c r="E16" s="239"/>
      <c r="F16" s="60">
        <f>'R_MC NEW 2026vs2025'!F16</f>
        <v>2026</v>
      </c>
      <c r="G16" s="60">
        <f>'R_MC NEW 2026vs2025'!G16</f>
        <v>2025</v>
      </c>
      <c r="H16" s="239"/>
      <c r="I16" s="8"/>
      <c r="J16" s="8"/>
      <c r="K16" s="8"/>
      <c r="L16" s="8"/>
      <c r="M16" s="8"/>
      <c r="N16" s="8"/>
      <c r="O16" s="105"/>
    </row>
    <row r="17" spans="2:15" ht="19.5" customHeight="1">
      <c r="B17" s="106" t="s">
        <v>35</v>
      </c>
      <c r="C17" s="62">
        <v>645</v>
      </c>
      <c r="D17" s="62">
        <v>586</v>
      </c>
      <c r="E17" s="63">
        <v>0.10068259385665534</v>
      </c>
      <c r="F17" s="62">
        <v>1052</v>
      </c>
      <c r="G17" s="61">
        <v>1139</v>
      </c>
      <c r="H17" s="63">
        <v>-7.6382791922739224E-2</v>
      </c>
      <c r="I17" s="8"/>
      <c r="J17" s="8"/>
      <c r="K17" s="8"/>
      <c r="L17" s="8"/>
      <c r="M17" s="8"/>
      <c r="N17" s="8"/>
      <c r="O17" s="105"/>
    </row>
    <row r="43" spans="2:15">
      <c r="B43" s="237" t="s">
        <v>65</v>
      </c>
      <c r="C43" s="237"/>
      <c r="D43" s="237"/>
      <c r="E43" s="237"/>
      <c r="F43" s="237"/>
      <c r="G43" s="237"/>
      <c r="H43" s="237"/>
    </row>
    <row r="44" spans="2:15">
      <c r="B44" s="2"/>
    </row>
    <row r="47" spans="2:15" hidden="1"/>
    <row r="48" spans="2:15" hidden="1">
      <c r="B48" t="s">
        <v>31</v>
      </c>
      <c r="C48">
        <v>139</v>
      </c>
      <c r="D48">
        <v>336</v>
      </c>
      <c r="E48">
        <v>503</v>
      </c>
      <c r="F48">
        <v>621</v>
      </c>
      <c r="G48">
        <v>785</v>
      </c>
      <c r="H48">
        <v>608</v>
      </c>
      <c r="I48">
        <v>455</v>
      </c>
      <c r="J48">
        <v>385</v>
      </c>
      <c r="K48">
        <v>308</v>
      </c>
      <c r="L48">
        <v>327</v>
      </c>
      <c r="M48">
        <v>270</v>
      </c>
      <c r="N48">
        <v>399</v>
      </c>
      <c r="O48">
        <v>5136</v>
      </c>
    </row>
    <row r="49" spans="2:16" hidden="1">
      <c r="C49" s="8">
        <v>0.53667953667953672</v>
      </c>
      <c r="D49" s="8">
        <v>0.57240204429301533</v>
      </c>
      <c r="E49" s="8">
        <v>0.50808080808080813</v>
      </c>
      <c r="F49" s="8">
        <v>0.38286066584463624</v>
      </c>
      <c r="G49" s="8">
        <v>0.53184281842818426</v>
      </c>
      <c r="H49" s="8">
        <v>0.39175257731958762</v>
      </c>
      <c r="I49" s="8">
        <v>0.33357771260997066</v>
      </c>
      <c r="J49" s="8">
        <v>0.40526315789473683</v>
      </c>
      <c r="K49" s="8">
        <v>0.44</v>
      </c>
      <c r="L49" s="8">
        <v>0.61350844277673544</v>
      </c>
      <c r="M49" s="8">
        <v>0.81818181818181823</v>
      </c>
      <c r="N49" s="8">
        <v>1.1981981981981982</v>
      </c>
      <c r="O49" s="8">
        <v>0.48017950635751683</v>
      </c>
    </row>
    <row r="50" spans="2:16" hidden="1">
      <c r="B50" t="s">
        <v>32</v>
      </c>
      <c r="C50" s="107">
        <v>316</v>
      </c>
      <c r="D50" s="108">
        <v>531</v>
      </c>
      <c r="E50" s="108">
        <v>826</v>
      </c>
      <c r="F50" s="108">
        <v>728</v>
      </c>
      <c r="G50" s="108">
        <v>677</v>
      </c>
      <c r="H50" s="108">
        <v>632</v>
      </c>
      <c r="I50" s="108">
        <v>583</v>
      </c>
      <c r="J50" s="108">
        <v>390</v>
      </c>
      <c r="K50" s="108">
        <v>402</v>
      </c>
      <c r="L50" s="109">
        <v>205</v>
      </c>
      <c r="M50" s="110">
        <v>225</v>
      </c>
      <c r="N50">
        <v>241</v>
      </c>
      <c r="O50">
        <v>5756</v>
      </c>
      <c r="P50">
        <v>2401</v>
      </c>
    </row>
    <row r="51" spans="2:16" hidden="1">
      <c r="C51" s="8">
        <v>2.1351351351351351</v>
      </c>
      <c r="D51" s="8">
        <v>2.0661478599221792</v>
      </c>
      <c r="E51" s="8">
        <v>0.7428057553956835</v>
      </c>
      <c r="F51" s="8">
        <v>0.4925575101488498</v>
      </c>
      <c r="G51" s="8">
        <v>0.55628594905505346</v>
      </c>
      <c r="H51" s="8">
        <v>0.51930977814297452</v>
      </c>
      <c r="I51" s="8">
        <v>0.52333931777378817</v>
      </c>
      <c r="J51" s="8">
        <v>0.48088779284833538</v>
      </c>
      <c r="K51" s="8">
        <v>0.73897058823529416</v>
      </c>
      <c r="L51" s="8">
        <v>0.66129032258064513</v>
      </c>
      <c r="M51" s="8">
        <v>0.8035714285714286</v>
      </c>
      <c r="N51" s="8">
        <v>1.0711111111111111</v>
      </c>
      <c r="O51" s="8">
        <v>0.6606220589923103</v>
      </c>
      <c r="P51" s="111" t="e">
        <v>#DIV/0!</v>
      </c>
    </row>
    <row r="52" spans="2:16" hidden="1">
      <c r="B52" t="s">
        <v>32</v>
      </c>
      <c r="C52">
        <v>171</v>
      </c>
      <c r="D52">
        <v>277</v>
      </c>
      <c r="E52">
        <v>688</v>
      </c>
      <c r="F52">
        <v>849</v>
      </c>
      <c r="O52">
        <v>1985</v>
      </c>
    </row>
    <row r="53" spans="2:16" ht="12.75" hidden="1" customHeight="1">
      <c r="C53">
        <v>0.70954356846473032</v>
      </c>
      <c r="D53">
        <v>0.9264214046822743</v>
      </c>
      <c r="E53">
        <v>0.71443406022845279</v>
      </c>
      <c r="F53">
        <v>0.57326130992572588</v>
      </c>
      <c r="G53">
        <v>0</v>
      </c>
      <c r="H53">
        <v>0</v>
      </c>
      <c r="I53" t="e">
        <v>#DIV/0!</v>
      </c>
      <c r="J53" t="e">
        <v>#DIV/0!</v>
      </c>
      <c r="K53" t="e">
        <v>#DIV/0!</v>
      </c>
      <c r="L53" t="e">
        <v>#DIV/0!</v>
      </c>
      <c r="M53" t="e">
        <v>#DIV/0!</v>
      </c>
      <c r="N53" t="e">
        <v>#DIV/0!</v>
      </c>
      <c r="O53">
        <v>0.35541629364368843</v>
      </c>
    </row>
    <row r="54" spans="2:16" ht="12.75" hidden="1" customHeight="1"/>
  </sheetData>
  <mergeCells count="7">
    <mergeCell ref="B43:H43"/>
    <mergeCell ref="B2:O2"/>
    <mergeCell ref="B15:B16"/>
    <mergeCell ref="C15:D15"/>
    <mergeCell ref="E15:E16"/>
    <mergeCell ref="F15:G15"/>
    <mergeCell ref="H15:H16"/>
  </mergeCells>
  <phoneticPr fontId="33" type="noConversion"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74" orientation="landscape" r:id="rId1"/>
  <headerFooter alignWithMargins="0">
    <oddHeader>&amp;L&amp;G</oddHeader>
  </headerFooter>
  <drawing r:id="rId2"/>
  <legacyDrawingHF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usz5">
    <pageSetUpPr fitToPage="1"/>
  </sheetPr>
  <dimension ref="B1:L114"/>
  <sheetViews>
    <sheetView showGridLines="0" zoomScale="80" zoomScaleNormal="80" workbookViewId="0"/>
  </sheetViews>
  <sheetFormatPr defaultColWidth="9.140625" defaultRowHeight="12.75"/>
  <cols>
    <col min="1" max="1" width="2" style="5" customWidth="1"/>
    <col min="2" max="2" width="8.140625" style="5" bestFit="1" customWidth="1"/>
    <col min="3" max="3" width="17.28515625" style="5" bestFit="1" customWidth="1"/>
    <col min="4" max="5" width="10.42578125" style="5" customWidth="1"/>
    <col min="6" max="7" width="9.140625" style="5"/>
    <col min="8" max="8" width="11.42578125" style="5" customWidth="1"/>
    <col min="9" max="9" width="11" style="5" customWidth="1"/>
    <col min="10" max="16384" width="9.140625" style="5"/>
  </cols>
  <sheetData>
    <row r="1" spans="2:12">
      <c r="B1" s="244"/>
      <c r="C1" s="244"/>
      <c r="D1" s="244"/>
      <c r="E1" s="244"/>
      <c r="F1" s="244"/>
      <c r="G1" s="244"/>
      <c r="H1" s="244"/>
      <c r="I1" s="112"/>
      <c r="J1" s="112"/>
      <c r="K1" s="112"/>
      <c r="L1" s="112"/>
    </row>
    <row r="2" spans="2:12" ht="14.25">
      <c r="B2" s="235" t="s">
        <v>140</v>
      </c>
      <c r="C2" s="235"/>
      <c r="D2" s="235"/>
      <c r="E2" s="235"/>
      <c r="F2" s="235"/>
      <c r="G2" s="235"/>
      <c r="H2" s="235"/>
      <c r="I2" s="241"/>
      <c r="J2" s="241"/>
      <c r="K2" s="241"/>
      <c r="L2" s="241"/>
    </row>
    <row r="3" spans="2:12" ht="24" customHeight="1">
      <c r="B3" s="236" t="s">
        <v>49</v>
      </c>
      <c r="C3" s="228" t="s">
        <v>50</v>
      </c>
      <c r="D3" s="228" t="str">
        <f>'R_MC 2026 rankings'!D3:H3</f>
        <v>February</v>
      </c>
      <c r="E3" s="228"/>
      <c r="F3" s="228"/>
      <c r="G3" s="228"/>
      <c r="H3" s="228"/>
      <c r="I3" s="113"/>
      <c r="J3" s="114"/>
      <c r="K3" s="114"/>
      <c r="L3" s="114"/>
    </row>
    <row r="4" spans="2:12">
      <c r="B4" s="236"/>
      <c r="C4" s="228"/>
      <c r="D4" s="73">
        <v>2025</v>
      </c>
      <c r="E4" s="73" t="s">
        <v>52</v>
      </c>
      <c r="F4" s="73">
        <v>2024</v>
      </c>
      <c r="G4" s="73" t="s">
        <v>52</v>
      </c>
      <c r="H4" s="73" t="s">
        <v>53</v>
      </c>
      <c r="J4" s="6"/>
      <c r="K4" s="6"/>
      <c r="L4" s="6"/>
    </row>
    <row r="5" spans="2:12">
      <c r="B5" s="159">
        <v>1</v>
      </c>
      <c r="C5" s="160" t="s">
        <v>41</v>
      </c>
      <c r="D5" s="161">
        <v>194</v>
      </c>
      <c r="E5" s="72">
        <v>0.18441064638783269</v>
      </c>
      <c r="F5" s="161">
        <v>197</v>
      </c>
      <c r="G5" s="72">
        <v>0.17295873573309922</v>
      </c>
      <c r="H5" s="115">
        <v>-1.5228426395939132E-2</v>
      </c>
      <c r="J5" s="6"/>
      <c r="K5" s="6"/>
      <c r="L5" s="6"/>
    </row>
    <row r="6" spans="2:12">
      <c r="B6" s="162">
        <v>2</v>
      </c>
      <c r="C6" s="163" t="s">
        <v>26</v>
      </c>
      <c r="D6" s="164">
        <v>146</v>
      </c>
      <c r="E6" s="74">
        <v>0.13878326996197718</v>
      </c>
      <c r="F6" s="164">
        <v>238</v>
      </c>
      <c r="G6" s="74">
        <v>0.20895522388059701</v>
      </c>
      <c r="H6" s="116">
        <v>-0.38655462184873945</v>
      </c>
      <c r="J6" s="6"/>
      <c r="K6" s="6"/>
      <c r="L6" s="6"/>
    </row>
    <row r="7" spans="2:12">
      <c r="B7" s="159">
        <v>3</v>
      </c>
      <c r="C7" s="160" t="s">
        <v>91</v>
      </c>
      <c r="D7" s="161">
        <v>120</v>
      </c>
      <c r="E7" s="72">
        <v>0.11406844106463879</v>
      </c>
      <c r="F7" s="161">
        <v>96</v>
      </c>
      <c r="G7" s="72">
        <v>8.4284460052677784E-2</v>
      </c>
      <c r="H7" s="115">
        <v>0.25</v>
      </c>
      <c r="J7" s="6"/>
      <c r="K7" s="6"/>
      <c r="L7" s="6"/>
    </row>
    <row r="8" spans="2:12">
      <c r="B8" s="162">
        <v>4</v>
      </c>
      <c r="C8" s="163" t="s">
        <v>72</v>
      </c>
      <c r="D8" s="164">
        <v>78</v>
      </c>
      <c r="E8" s="74">
        <v>7.4144486692015205E-2</v>
      </c>
      <c r="F8" s="164">
        <v>80</v>
      </c>
      <c r="G8" s="74">
        <v>7.0237050043898158E-2</v>
      </c>
      <c r="H8" s="116">
        <v>-2.5000000000000022E-2</v>
      </c>
      <c r="J8" s="6"/>
      <c r="K8" s="6"/>
      <c r="L8" s="6"/>
    </row>
    <row r="9" spans="2:12">
      <c r="B9" s="159">
        <v>5</v>
      </c>
      <c r="C9" s="160" t="s">
        <v>92</v>
      </c>
      <c r="D9" s="161">
        <v>69</v>
      </c>
      <c r="E9" s="72">
        <v>6.5589353612167306E-2</v>
      </c>
      <c r="F9" s="161">
        <v>44</v>
      </c>
      <c r="G9" s="72">
        <v>3.8630377524143986E-2</v>
      </c>
      <c r="H9" s="115">
        <v>0.56818181818181812</v>
      </c>
      <c r="J9" s="6"/>
      <c r="K9" s="6"/>
      <c r="L9" s="6"/>
    </row>
    <row r="10" spans="2:12">
      <c r="B10" s="162">
        <v>6</v>
      </c>
      <c r="C10" s="163" t="s">
        <v>64</v>
      </c>
      <c r="D10" s="164">
        <v>40</v>
      </c>
      <c r="E10" s="74">
        <v>3.8022813688212927E-2</v>
      </c>
      <c r="F10" s="164">
        <v>73</v>
      </c>
      <c r="G10" s="74">
        <v>6.4091308165057065E-2</v>
      </c>
      <c r="H10" s="116">
        <v>-0.45205479452054798</v>
      </c>
      <c r="J10" s="6"/>
      <c r="K10" s="6"/>
      <c r="L10" s="6"/>
    </row>
    <row r="11" spans="2:12">
      <c r="B11" s="159">
        <v>7</v>
      </c>
      <c r="C11" s="160" t="s">
        <v>114</v>
      </c>
      <c r="D11" s="161">
        <v>33</v>
      </c>
      <c r="E11" s="72">
        <v>3.1368821292775663E-2</v>
      </c>
      <c r="F11" s="161">
        <v>18</v>
      </c>
      <c r="G11" s="72">
        <v>1.5803336259877086E-2</v>
      </c>
      <c r="H11" s="115">
        <v>0.83333333333333326</v>
      </c>
      <c r="J11" s="6"/>
      <c r="K11" s="6"/>
      <c r="L11" s="6"/>
    </row>
    <row r="12" spans="2:12">
      <c r="B12" s="162"/>
      <c r="C12" s="163" t="s">
        <v>82</v>
      </c>
      <c r="D12" s="164">
        <v>33</v>
      </c>
      <c r="E12" s="74">
        <v>3.1368821292775663E-2</v>
      </c>
      <c r="F12" s="164">
        <v>56</v>
      </c>
      <c r="G12" s="74">
        <v>4.9165935030728712E-2</v>
      </c>
      <c r="H12" s="116">
        <v>-0.4107142857142857</v>
      </c>
      <c r="J12" s="6"/>
      <c r="K12" s="6"/>
      <c r="L12" s="6"/>
    </row>
    <row r="13" spans="2:12">
      <c r="B13" s="159">
        <v>9</v>
      </c>
      <c r="C13" s="160" t="s">
        <v>155</v>
      </c>
      <c r="D13" s="161">
        <v>28</v>
      </c>
      <c r="E13" s="72">
        <v>2.6615969581749048E-2</v>
      </c>
      <c r="F13" s="161">
        <v>13</v>
      </c>
      <c r="G13" s="72">
        <v>1.141352063213345E-2</v>
      </c>
      <c r="H13" s="115">
        <v>1.1538461538461537</v>
      </c>
      <c r="J13" s="6"/>
      <c r="K13" s="6"/>
      <c r="L13" s="6"/>
    </row>
    <row r="14" spans="2:12">
      <c r="B14" s="162">
        <v>10</v>
      </c>
      <c r="C14" s="163" t="s">
        <v>156</v>
      </c>
      <c r="D14" s="164">
        <v>26</v>
      </c>
      <c r="E14" s="74">
        <v>2.4714828897338403E-2</v>
      </c>
      <c r="F14" s="164">
        <v>0</v>
      </c>
      <c r="G14" s="74">
        <v>0</v>
      </c>
      <c r="H14" s="116"/>
      <c r="J14" s="6"/>
      <c r="K14" s="6"/>
      <c r="L14" s="6"/>
    </row>
    <row r="15" spans="2:12">
      <c r="B15" s="229" t="s">
        <v>81</v>
      </c>
      <c r="C15" s="229"/>
      <c r="D15" s="89">
        <v>767</v>
      </c>
      <c r="E15" s="90">
        <v>0.72908745247148288</v>
      </c>
      <c r="F15" s="89">
        <v>815</v>
      </c>
      <c r="G15" s="90">
        <v>0.71553994732221238</v>
      </c>
      <c r="H15" s="91">
        <v>-5.8895705521472386E-2</v>
      </c>
    </row>
    <row r="16" spans="2:12">
      <c r="B16" s="229" t="s">
        <v>80</v>
      </c>
      <c r="C16" s="229"/>
      <c r="D16" s="89">
        <v>285</v>
      </c>
      <c r="E16" s="90">
        <v>0.27091254752851712</v>
      </c>
      <c r="F16" s="89">
        <v>324</v>
      </c>
      <c r="G16" s="90">
        <v>0.28446005267778751</v>
      </c>
      <c r="H16" s="91">
        <v>-0.12037037037037035</v>
      </c>
      <c r="I16" s="117"/>
    </row>
    <row r="17" spans="2:8">
      <c r="B17" s="230" t="s">
        <v>4</v>
      </c>
      <c r="C17" s="230"/>
      <c r="D17" s="165">
        <v>1052</v>
      </c>
      <c r="E17" s="92">
        <v>1.0000000000000004</v>
      </c>
      <c r="F17" s="165">
        <v>1139</v>
      </c>
      <c r="G17" s="92">
        <v>1.0000000000000004</v>
      </c>
      <c r="H17" s="166">
        <v>-7.6382791922739224E-2</v>
      </c>
    </row>
    <row r="18" spans="2:8" ht="12.75" customHeight="1">
      <c r="B18" s="242" t="s">
        <v>65</v>
      </c>
      <c r="C18" s="242"/>
      <c r="D18" s="242"/>
      <c r="E18" s="242"/>
      <c r="F18" s="242"/>
      <c r="G18" s="242"/>
      <c r="H18" s="242"/>
    </row>
    <row r="19" spans="2:8">
      <c r="B19" s="243" t="s">
        <v>39</v>
      </c>
      <c r="C19" s="243"/>
      <c r="D19" s="243"/>
      <c r="E19" s="243"/>
      <c r="F19" s="243"/>
      <c r="G19" s="243"/>
      <c r="H19" s="243"/>
    </row>
    <row r="20" spans="2:8">
      <c r="B20" s="243"/>
      <c r="C20" s="243"/>
      <c r="D20" s="243"/>
      <c r="E20" s="243"/>
      <c r="F20" s="243"/>
      <c r="G20" s="243"/>
      <c r="H20" s="243"/>
    </row>
    <row r="22" spans="2:8">
      <c r="C22" s="118"/>
    </row>
    <row r="26" spans="2:8">
      <c r="C26" s="118"/>
    </row>
    <row r="28" spans="2:8">
      <c r="C28" s="118"/>
    </row>
    <row r="33" spans="3:3">
      <c r="C33" s="118"/>
    </row>
    <row r="39" spans="3:3">
      <c r="C39" s="118"/>
    </row>
    <row r="43" spans="3:3">
      <c r="C43" s="118"/>
    </row>
    <row r="47" spans="3:3">
      <c r="C47" s="118"/>
    </row>
    <row r="52" spans="3:3">
      <c r="C52" s="118"/>
    </row>
    <row r="58" spans="3:3">
      <c r="C58" s="118"/>
    </row>
    <row r="71" spans="3:3">
      <c r="C71" s="118"/>
    </row>
    <row r="95" spans="3:3">
      <c r="C95" s="118"/>
    </row>
    <row r="107" spans="3:3">
      <c r="C107" s="118"/>
    </row>
    <row r="110" spans="3:3">
      <c r="C110" s="118"/>
    </row>
    <row r="111" spans="3:3">
      <c r="C111" s="118"/>
    </row>
    <row r="114" spans="3:3">
      <c r="C114" s="118"/>
    </row>
  </sheetData>
  <mergeCells count="11">
    <mergeCell ref="B16:C16"/>
    <mergeCell ref="B17:C17"/>
    <mergeCell ref="B18:H18"/>
    <mergeCell ref="B19:H20"/>
    <mergeCell ref="B1:H1"/>
    <mergeCell ref="B2:H2"/>
    <mergeCell ref="I2:L2"/>
    <mergeCell ref="B3:B4"/>
    <mergeCell ref="C3:C4"/>
    <mergeCell ref="D3:H3"/>
    <mergeCell ref="B15:C15"/>
  </mergeCells>
  <conditionalFormatting sqref="D5:G14">
    <cfRule type="cellIs" dxfId="1" priority="3" operator="equal">
      <formula>0</formula>
    </cfRule>
  </conditionalFormatting>
  <conditionalFormatting sqref="H1:H1048576">
    <cfRule type="cellIs" dxfId="0" priority="1" operator="lessThan">
      <formula>0</formula>
    </cfRule>
  </conditionalFormatting>
  <printOptions horizontalCentered="1" vertic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>
    <oddHeader>&amp;L&amp;G</oddHead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Arkusz11">
    <pageSetUpPr fitToPage="1"/>
  </sheetPr>
  <dimension ref="B1:AI46"/>
  <sheetViews>
    <sheetView showGridLines="0" zoomScale="80" zoomScaleNormal="80" workbookViewId="0">
      <selection activeCell="C11" sqref="C11:H13"/>
    </sheetView>
  </sheetViews>
  <sheetFormatPr defaultRowHeight="12.75"/>
  <cols>
    <col min="1" max="1" width="2" customWidth="1"/>
    <col min="2" max="2" width="28.5703125" customWidth="1"/>
    <col min="3" max="14" width="11.28515625" bestFit="1" customWidth="1"/>
    <col min="15" max="15" width="10.28515625" customWidth="1"/>
    <col min="16" max="16" width="11.7109375" customWidth="1"/>
    <col min="21" max="21" width="20.140625" customWidth="1"/>
    <col min="22" max="23" width="12.140625" bestFit="1" customWidth="1"/>
    <col min="24" max="33" width="12" bestFit="1" customWidth="1"/>
    <col min="34" max="34" width="13.7109375" bestFit="1" customWidth="1"/>
  </cols>
  <sheetData>
    <row r="1" spans="2:35" ht="31.5" customHeight="1">
      <c r="B1" s="211" t="s">
        <v>141</v>
      </c>
      <c r="C1" s="211"/>
      <c r="D1" s="211"/>
      <c r="E1" s="211"/>
      <c r="F1" s="211"/>
      <c r="G1" s="211"/>
      <c r="H1" s="211"/>
      <c r="I1" s="211"/>
      <c r="J1" s="211"/>
      <c r="K1" s="211"/>
      <c r="L1" s="211"/>
      <c r="M1" s="211"/>
      <c r="N1" s="211"/>
      <c r="O1" s="211"/>
    </row>
    <row r="2" spans="2:35" ht="15.75" customHeight="1">
      <c r="B2" s="119" t="s">
        <v>5</v>
      </c>
      <c r="C2" s="100" t="s">
        <v>6</v>
      </c>
      <c r="D2" s="100" t="s">
        <v>7</v>
      </c>
      <c r="E2" s="99" t="s">
        <v>1</v>
      </c>
      <c r="F2" s="99" t="s">
        <v>8</v>
      </c>
      <c r="G2" s="99" t="s">
        <v>9</v>
      </c>
      <c r="H2" s="99" t="s">
        <v>10</v>
      </c>
      <c r="I2" s="99" t="s">
        <v>11</v>
      </c>
      <c r="J2" s="99" t="s">
        <v>12</v>
      </c>
      <c r="K2" s="99" t="s">
        <v>13</v>
      </c>
      <c r="L2" s="99" t="s">
        <v>14</v>
      </c>
      <c r="M2" s="99" t="s">
        <v>15</v>
      </c>
      <c r="N2" s="99" t="s">
        <v>16</v>
      </c>
      <c r="O2" s="99" t="s">
        <v>4</v>
      </c>
      <c r="P2" s="13" t="s">
        <v>116</v>
      </c>
    </row>
    <row r="3" spans="2:35" ht="15.75" customHeight="1">
      <c r="B3" s="106" t="s">
        <v>3</v>
      </c>
      <c r="C3" s="177">
        <v>4166</v>
      </c>
      <c r="D3" s="177">
        <v>5329</v>
      </c>
      <c r="E3" s="177"/>
      <c r="F3" s="177"/>
      <c r="G3" s="177"/>
      <c r="H3" s="53"/>
      <c r="I3" s="177"/>
      <c r="J3" s="177"/>
      <c r="K3" s="177"/>
      <c r="L3" s="177"/>
      <c r="M3" s="177"/>
      <c r="N3" s="177"/>
      <c r="O3" s="177">
        <v>9495</v>
      </c>
      <c r="P3" s="207">
        <v>0.91166586653864623</v>
      </c>
    </row>
    <row r="4" spans="2:35" ht="15.75" customHeight="1">
      <c r="B4" s="106" t="s">
        <v>2</v>
      </c>
      <c r="C4" s="177">
        <v>426</v>
      </c>
      <c r="D4" s="177">
        <v>494</v>
      </c>
      <c r="E4" s="177"/>
      <c r="F4" s="177"/>
      <c r="G4" s="177"/>
      <c r="H4" s="53"/>
      <c r="I4" s="177"/>
      <c r="J4" s="177"/>
      <c r="K4" s="177"/>
      <c r="L4" s="177"/>
      <c r="M4" s="177"/>
      <c r="N4" s="177"/>
      <c r="O4" s="177">
        <v>920</v>
      </c>
      <c r="P4" s="207">
        <v>8.8334133461353812E-2</v>
      </c>
    </row>
    <row r="5" spans="2:35">
      <c r="B5" s="120" t="s">
        <v>94</v>
      </c>
      <c r="C5" s="178">
        <v>4592</v>
      </c>
      <c r="D5" s="178">
        <v>5823</v>
      </c>
      <c r="E5" s="178"/>
      <c r="F5" s="178"/>
      <c r="G5" s="178"/>
      <c r="H5" s="102"/>
      <c r="I5" s="178"/>
      <c r="J5" s="178"/>
      <c r="K5" s="178"/>
      <c r="L5" s="178"/>
      <c r="M5" s="178"/>
      <c r="N5" s="178"/>
      <c r="O5" s="178">
        <v>10415</v>
      </c>
      <c r="P5" s="208">
        <v>1</v>
      </c>
    </row>
    <row r="6" spans="2:35" ht="15.75" customHeight="1">
      <c r="B6" s="121" t="s">
        <v>95</v>
      </c>
      <c r="C6" s="122">
        <v>-3.6912751677852351E-2</v>
      </c>
      <c r="D6" s="122">
        <v>0.26807491289198615</v>
      </c>
      <c r="E6" s="122"/>
      <c r="F6" s="122"/>
      <c r="G6" s="122"/>
      <c r="H6" s="122"/>
      <c r="I6" s="122"/>
      <c r="J6" s="122"/>
      <c r="K6" s="122"/>
      <c r="L6" s="122"/>
      <c r="M6" s="122"/>
      <c r="N6" s="122"/>
      <c r="O6" s="123"/>
      <c r="U6" s="40"/>
      <c r="V6" s="40"/>
      <c r="W6" s="40"/>
      <c r="X6" s="41"/>
      <c r="Y6" s="41"/>
      <c r="Z6" s="31"/>
      <c r="AH6" s="3"/>
    </row>
    <row r="7" spans="2:35" ht="15.75" customHeight="1">
      <c r="B7" s="121" t="s">
        <v>135</v>
      </c>
      <c r="C7" s="124">
        <v>-0.22116689280868385</v>
      </c>
      <c r="D7" s="124">
        <v>-0.14955454943770996</v>
      </c>
      <c r="E7" s="124"/>
      <c r="F7" s="124"/>
      <c r="G7" s="124"/>
      <c r="H7" s="124"/>
      <c r="I7" s="124"/>
      <c r="J7" s="124"/>
      <c r="K7" s="124"/>
      <c r="L7" s="124"/>
      <c r="M7" s="124"/>
      <c r="N7" s="124"/>
      <c r="O7" s="124">
        <v>-0.18268853488189596</v>
      </c>
      <c r="U7" s="44"/>
      <c r="V7" s="44"/>
      <c r="W7" s="44"/>
      <c r="X7" s="44"/>
      <c r="Y7" s="44"/>
      <c r="Z7" s="44"/>
      <c r="AA7" s="44"/>
      <c r="AB7" s="44"/>
      <c r="AC7" s="44"/>
      <c r="AD7" s="44"/>
      <c r="AE7" s="44"/>
      <c r="AF7" s="44"/>
      <c r="AG7" s="44"/>
      <c r="AH7" s="45"/>
    </row>
    <row r="8" spans="2:35">
      <c r="B8" s="31"/>
      <c r="C8" s="26"/>
      <c r="D8" s="31"/>
      <c r="E8" s="31"/>
      <c r="F8" s="31"/>
      <c r="O8" s="3"/>
    </row>
    <row r="9" spans="2:35" ht="28.5" customHeight="1">
      <c r="B9" s="222" t="s">
        <v>5</v>
      </c>
      <c r="C9" s="238" t="str">
        <f>'R_MP NEW 2026vs2025'!C15:D15</f>
        <v>FEBRUARY</v>
      </c>
      <c r="D9" s="238"/>
      <c r="E9" s="239" t="s">
        <v>30</v>
      </c>
      <c r="F9" s="240" t="str">
        <f>'R_PTW 2026vs2025'!F9:G9</f>
        <v>JANUARY-FEBRUARY</v>
      </c>
      <c r="G9" s="240"/>
      <c r="H9" s="239" t="s">
        <v>30</v>
      </c>
      <c r="O9" s="3"/>
    </row>
    <row r="10" spans="2:35" ht="26.25" customHeight="1">
      <c r="B10" s="222"/>
      <c r="C10" s="60">
        <f>'R_MP NEW 2026vs2025'!C16</f>
        <v>2026</v>
      </c>
      <c r="D10" s="60">
        <f>'R_MP NEW 2026vs2025'!D16</f>
        <v>2025</v>
      </c>
      <c r="E10" s="239"/>
      <c r="F10" s="60">
        <f>'R_MP NEW 2026vs2025'!F16</f>
        <v>2026</v>
      </c>
      <c r="G10" s="60">
        <f>'R_MP NEW 2026vs2025'!G16</f>
        <v>2025</v>
      </c>
      <c r="H10" s="239"/>
      <c r="I10" s="4"/>
      <c r="O10" s="3"/>
    </row>
    <row r="11" spans="2:35" ht="18" customHeight="1">
      <c r="B11" s="106" t="s">
        <v>22</v>
      </c>
      <c r="C11" s="125">
        <v>5329</v>
      </c>
      <c r="D11" s="125">
        <v>6125</v>
      </c>
      <c r="E11" s="126">
        <v>-0.12995918367346937</v>
      </c>
      <c r="F11" s="125">
        <v>9495</v>
      </c>
      <c r="G11" s="106">
        <v>11334</v>
      </c>
      <c r="H11" s="126">
        <v>-0.16225516146109054</v>
      </c>
      <c r="I11" s="4"/>
      <c r="O11" s="3"/>
      <c r="AI11" s="8"/>
    </row>
    <row r="12" spans="2:35" ht="18" customHeight="1">
      <c r="B12" s="106" t="s">
        <v>23</v>
      </c>
      <c r="C12" s="125">
        <v>494</v>
      </c>
      <c r="D12" s="125">
        <v>722</v>
      </c>
      <c r="E12" s="126">
        <v>-0.31578947368421051</v>
      </c>
      <c r="F12" s="125">
        <v>920</v>
      </c>
      <c r="G12" s="106">
        <v>1409</v>
      </c>
      <c r="H12" s="126">
        <v>-0.34705464868701208</v>
      </c>
      <c r="O12" s="3"/>
      <c r="R12" s="9"/>
      <c r="AI12" s="8"/>
    </row>
    <row r="13" spans="2:35" ht="18" customHeight="1">
      <c r="B13" s="127" t="s">
        <v>4</v>
      </c>
      <c r="C13" s="127">
        <v>5823</v>
      </c>
      <c r="D13" s="127">
        <v>6847</v>
      </c>
      <c r="E13" s="128">
        <v>-0.14955454943770996</v>
      </c>
      <c r="F13" s="127">
        <v>10415</v>
      </c>
      <c r="G13" s="127">
        <v>12743</v>
      </c>
      <c r="H13" s="128">
        <v>-0.18268853488189596</v>
      </c>
      <c r="O13" s="3"/>
    </row>
    <row r="14" spans="2:35">
      <c r="B14" s="31"/>
      <c r="C14" s="26"/>
      <c r="D14" s="31"/>
      <c r="E14" s="31"/>
      <c r="F14" s="31"/>
      <c r="O14" s="3"/>
    </row>
    <row r="15" spans="2:35">
      <c r="B15" s="31"/>
      <c r="C15" s="26"/>
      <c r="D15" s="31"/>
      <c r="E15" s="31"/>
      <c r="F15" s="31"/>
      <c r="O15" s="3"/>
    </row>
    <row r="16" spans="2:35">
      <c r="B16" s="31"/>
      <c r="C16" s="26"/>
      <c r="D16" s="31"/>
      <c r="E16" s="31"/>
      <c r="F16" s="31"/>
    </row>
    <row r="19" spans="9:10">
      <c r="I19" s="3"/>
    </row>
    <row r="23" spans="9:10">
      <c r="J23" s="3"/>
    </row>
    <row r="36" spans="2:15">
      <c r="B36" s="2" t="s">
        <v>65</v>
      </c>
    </row>
    <row r="37" spans="2:15">
      <c r="B37" s="2" t="s">
        <v>39</v>
      </c>
    </row>
    <row r="42" spans="2:15">
      <c r="B42" s="211" t="s">
        <v>98</v>
      </c>
      <c r="C42" s="211"/>
      <c r="D42" s="211"/>
      <c r="E42" s="211"/>
      <c r="F42" s="211"/>
      <c r="G42" s="211"/>
      <c r="H42" s="211"/>
      <c r="I42" s="211"/>
      <c r="J42" s="211"/>
      <c r="K42" s="211"/>
      <c r="L42" s="211"/>
      <c r="M42" s="211"/>
      <c r="N42" s="211"/>
      <c r="O42" s="211"/>
    </row>
    <row r="43" spans="2:15">
      <c r="B43" s="119" t="s">
        <v>5</v>
      </c>
      <c r="C43" s="100" t="s">
        <v>6</v>
      </c>
      <c r="D43" s="100" t="s">
        <v>7</v>
      </c>
      <c r="E43" s="99" t="s">
        <v>1</v>
      </c>
      <c r="F43" s="99" t="s">
        <v>8</v>
      </c>
      <c r="G43" s="99" t="s">
        <v>9</v>
      </c>
      <c r="H43" s="99" t="s">
        <v>10</v>
      </c>
      <c r="I43" s="99" t="s">
        <v>11</v>
      </c>
      <c r="J43" s="99" t="s">
        <v>12</v>
      </c>
      <c r="K43" s="99" t="s">
        <v>13</v>
      </c>
      <c r="L43" s="99" t="s">
        <v>14</v>
      </c>
      <c r="M43" s="99" t="s">
        <v>15</v>
      </c>
      <c r="N43" s="99" t="s">
        <v>16</v>
      </c>
      <c r="O43" s="99" t="s">
        <v>4</v>
      </c>
    </row>
    <row r="44" spans="2:15">
      <c r="B44" s="106" t="s">
        <v>3</v>
      </c>
      <c r="C44" s="177">
        <v>5209</v>
      </c>
      <c r="D44" s="177">
        <v>6125</v>
      </c>
      <c r="E44" s="177">
        <v>9958</v>
      </c>
      <c r="F44" s="177">
        <v>11370</v>
      </c>
      <c r="G44" s="177">
        <v>9845</v>
      </c>
      <c r="H44" s="177">
        <v>9692</v>
      </c>
      <c r="I44" s="177">
        <v>10305</v>
      </c>
      <c r="J44" s="177">
        <v>7445</v>
      </c>
      <c r="K44" s="177">
        <v>6877</v>
      </c>
      <c r="L44" s="177">
        <v>5661</v>
      </c>
      <c r="M44" s="177">
        <v>4234</v>
      </c>
      <c r="N44" s="177">
        <v>4323</v>
      </c>
      <c r="O44" s="177">
        <v>91044</v>
      </c>
    </row>
    <row r="45" spans="2:15">
      <c r="B45" s="106" t="s">
        <v>2</v>
      </c>
      <c r="C45" s="177">
        <v>687</v>
      </c>
      <c r="D45" s="177">
        <v>722</v>
      </c>
      <c r="E45" s="177">
        <v>1144</v>
      </c>
      <c r="F45" s="177">
        <v>1315</v>
      </c>
      <c r="G45" s="177">
        <v>1235</v>
      </c>
      <c r="H45" s="177">
        <v>1204</v>
      </c>
      <c r="I45" s="177">
        <v>1352</v>
      </c>
      <c r="J45" s="177">
        <v>1124</v>
      </c>
      <c r="K45" s="177">
        <v>1041</v>
      </c>
      <c r="L45" s="177">
        <v>691</v>
      </c>
      <c r="M45" s="177">
        <v>503</v>
      </c>
      <c r="N45" s="177">
        <v>445</v>
      </c>
      <c r="O45" s="177">
        <v>11463</v>
      </c>
    </row>
    <row r="46" spans="2:15">
      <c r="B46" s="120" t="s">
        <v>94</v>
      </c>
      <c r="C46" s="178">
        <v>5896</v>
      </c>
      <c r="D46" s="178">
        <v>6847</v>
      </c>
      <c r="E46" s="178">
        <v>11102</v>
      </c>
      <c r="F46" s="178">
        <v>12685</v>
      </c>
      <c r="G46" s="178">
        <v>11080</v>
      </c>
      <c r="H46" s="178">
        <v>10896</v>
      </c>
      <c r="I46" s="178">
        <v>11657</v>
      </c>
      <c r="J46" s="178">
        <v>8569</v>
      </c>
      <c r="K46" s="178">
        <v>7918</v>
      </c>
      <c r="L46" s="178">
        <v>6352</v>
      </c>
      <c r="M46" s="178">
        <v>4737</v>
      </c>
      <c r="N46" s="178">
        <v>4768</v>
      </c>
      <c r="O46" s="178">
        <v>102507</v>
      </c>
    </row>
  </sheetData>
  <mergeCells count="7">
    <mergeCell ref="B42:O42"/>
    <mergeCell ref="B1:O1"/>
    <mergeCell ref="B9:B10"/>
    <mergeCell ref="C9:D9"/>
    <mergeCell ref="E9:E10"/>
    <mergeCell ref="F9:G9"/>
    <mergeCell ref="H9:H10"/>
  </mergeCells>
  <phoneticPr fontId="33" type="noConversion"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72" orientation="landscape" horizontalDpi="4294967292" r:id="rId1"/>
  <headerFooter alignWithMargins="0">
    <oddHeader>&amp;L&amp;G</oddHeader>
  </headerFooter>
  <colBreaks count="1" manualBreakCount="1">
    <brk id="16" max="1048575" man="1"/>
  </colBreaks>
  <drawing r:id="rId2"/>
  <legacyDrawingHF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Arkusz4">
    <pageSetUpPr fitToPage="1"/>
  </sheetPr>
  <dimension ref="B2:S61"/>
  <sheetViews>
    <sheetView showGridLines="0" zoomScale="80" zoomScaleNormal="80" workbookViewId="0"/>
  </sheetViews>
  <sheetFormatPr defaultRowHeight="12.75"/>
  <cols>
    <col min="1" max="1" width="1.85546875" customWidth="1"/>
    <col min="2" max="2" width="18.28515625" customWidth="1"/>
    <col min="3" max="15" width="9.28515625" customWidth="1"/>
    <col min="16" max="16" width="12" customWidth="1"/>
    <col min="17" max="17" width="12.28515625" bestFit="1" customWidth="1"/>
    <col min="19" max="19" width="9.28515625" bestFit="1" customWidth="1"/>
  </cols>
  <sheetData>
    <row r="2" spans="2:19" ht="25.5" customHeight="1">
      <c r="B2" s="220" t="s">
        <v>142</v>
      </c>
      <c r="C2" s="221"/>
      <c r="D2" s="221"/>
      <c r="E2" s="221"/>
      <c r="F2" s="221"/>
      <c r="G2" s="221"/>
      <c r="H2" s="221"/>
      <c r="I2" s="221"/>
      <c r="J2" s="221"/>
      <c r="K2" s="221"/>
      <c r="L2" s="221"/>
      <c r="M2" s="221"/>
      <c r="N2" s="221"/>
      <c r="O2" s="221"/>
      <c r="P2" s="1"/>
    </row>
    <row r="3" spans="2:19" ht="21" customHeight="1">
      <c r="B3" s="246" t="s">
        <v>3</v>
      </c>
      <c r="C3" s="246"/>
      <c r="D3" s="246"/>
      <c r="E3" s="246"/>
      <c r="F3" s="246"/>
      <c r="G3" s="246"/>
      <c r="H3" s="246"/>
      <c r="I3" s="246"/>
      <c r="J3" s="246"/>
      <c r="K3" s="246"/>
      <c r="L3" s="246"/>
      <c r="M3" s="246"/>
      <c r="N3" s="246"/>
      <c r="O3" s="246"/>
      <c r="P3" s="46"/>
    </row>
    <row r="4" spans="2:19" ht="13.5" customHeight="1">
      <c r="B4" s="129"/>
      <c r="C4" s="129" t="s">
        <v>6</v>
      </c>
      <c r="D4" s="129" t="s">
        <v>7</v>
      </c>
      <c r="E4" s="129" t="s">
        <v>1</v>
      </c>
      <c r="F4" s="129" t="s">
        <v>8</v>
      </c>
      <c r="G4" s="129" t="s">
        <v>9</v>
      </c>
      <c r="H4" s="129" t="s">
        <v>10</v>
      </c>
      <c r="I4" s="129" t="s">
        <v>11</v>
      </c>
      <c r="J4" s="129" t="s">
        <v>12</v>
      </c>
      <c r="K4" s="129" t="s">
        <v>13</v>
      </c>
      <c r="L4" s="129" t="s">
        <v>14</v>
      </c>
      <c r="M4" s="129" t="s">
        <v>15</v>
      </c>
      <c r="N4" s="129" t="s">
        <v>16</v>
      </c>
      <c r="O4" s="129" t="s">
        <v>4</v>
      </c>
      <c r="P4" s="48"/>
      <c r="S4" s="9"/>
    </row>
    <row r="5" spans="2:19" ht="13.5" customHeight="1">
      <c r="B5" s="130" t="s">
        <v>101</v>
      </c>
      <c r="C5" s="247"/>
      <c r="D5" s="247"/>
      <c r="E5" s="247"/>
      <c r="F5" s="247"/>
      <c r="G5" s="247"/>
      <c r="H5" s="247"/>
      <c r="I5" s="247"/>
      <c r="J5" s="247"/>
      <c r="K5" s="247"/>
      <c r="L5" s="247"/>
      <c r="M5" s="247"/>
      <c r="N5" s="247"/>
      <c r="O5" s="247"/>
      <c r="P5" s="48"/>
      <c r="S5" s="9"/>
    </row>
    <row r="6" spans="2:19" ht="13.5" customHeight="1">
      <c r="B6" s="131" t="s">
        <v>102</v>
      </c>
      <c r="C6" s="173">
        <v>1250</v>
      </c>
      <c r="D6" s="173">
        <v>2206</v>
      </c>
      <c r="E6" s="173">
        <v>4859</v>
      </c>
      <c r="F6" s="173">
        <v>5457</v>
      </c>
      <c r="G6" s="173">
        <v>5311</v>
      </c>
      <c r="H6" s="173">
        <v>5002</v>
      </c>
      <c r="I6" s="173">
        <v>5333</v>
      </c>
      <c r="J6" s="173">
        <v>3807</v>
      </c>
      <c r="K6" s="173">
        <v>2983</v>
      </c>
      <c r="L6" s="173">
        <v>2051</v>
      </c>
      <c r="M6" s="173">
        <v>1420</v>
      </c>
      <c r="N6" s="173">
        <v>1687</v>
      </c>
      <c r="O6" s="173">
        <v>41366</v>
      </c>
      <c r="P6" s="48"/>
      <c r="S6" s="9"/>
    </row>
    <row r="7" spans="2:19" ht="13.5" customHeight="1">
      <c r="B7" s="131" t="s">
        <v>103</v>
      </c>
      <c r="C7" s="173">
        <v>5209</v>
      </c>
      <c r="D7" s="173">
        <v>6125</v>
      </c>
      <c r="E7" s="173">
        <v>9958</v>
      </c>
      <c r="F7" s="173">
        <v>11370</v>
      </c>
      <c r="G7" s="173">
        <v>9845</v>
      </c>
      <c r="H7" s="173">
        <v>9692</v>
      </c>
      <c r="I7" s="173">
        <v>10305</v>
      </c>
      <c r="J7" s="173">
        <v>7445</v>
      </c>
      <c r="K7" s="173">
        <v>6877</v>
      </c>
      <c r="L7" s="173">
        <v>5661</v>
      </c>
      <c r="M7" s="173">
        <v>4234</v>
      </c>
      <c r="N7" s="173">
        <v>4323</v>
      </c>
      <c r="O7" s="173">
        <v>91044</v>
      </c>
      <c r="P7" s="48"/>
      <c r="S7" s="9"/>
    </row>
    <row r="8" spans="2:19" ht="13.5" customHeight="1">
      <c r="B8" s="132" t="s">
        <v>104</v>
      </c>
      <c r="C8" s="174">
        <v>6459</v>
      </c>
      <c r="D8" s="174">
        <v>8331</v>
      </c>
      <c r="E8" s="174">
        <v>14817</v>
      </c>
      <c r="F8" s="174">
        <v>16827</v>
      </c>
      <c r="G8" s="174">
        <v>15156</v>
      </c>
      <c r="H8" s="174">
        <v>14694</v>
      </c>
      <c r="I8" s="174">
        <v>15638</v>
      </c>
      <c r="J8" s="174">
        <v>11252</v>
      </c>
      <c r="K8" s="174">
        <v>9860</v>
      </c>
      <c r="L8" s="174">
        <v>7712</v>
      </c>
      <c r="M8" s="174">
        <v>5654</v>
      </c>
      <c r="N8" s="174">
        <v>6010</v>
      </c>
      <c r="O8" s="174">
        <v>132410</v>
      </c>
      <c r="P8" s="48"/>
      <c r="S8" s="9"/>
    </row>
    <row r="9" spans="2:19" ht="13.5" customHeight="1">
      <c r="B9" s="130" t="s">
        <v>143</v>
      </c>
      <c r="C9" s="249"/>
      <c r="D9" s="249"/>
      <c r="E9" s="249"/>
      <c r="F9" s="249"/>
      <c r="G9" s="249"/>
      <c r="H9" s="249"/>
      <c r="I9" s="249"/>
      <c r="J9" s="249"/>
      <c r="K9" s="249"/>
      <c r="L9" s="249"/>
      <c r="M9" s="249"/>
      <c r="N9" s="249"/>
      <c r="O9" s="249"/>
      <c r="P9" s="48"/>
      <c r="S9" s="9"/>
    </row>
    <row r="10" spans="2:19">
      <c r="B10" s="133" t="s">
        <v>144</v>
      </c>
      <c r="C10" s="175">
        <v>1803</v>
      </c>
      <c r="D10" s="175">
        <v>2572</v>
      </c>
      <c r="E10" s="175"/>
      <c r="F10" s="175"/>
      <c r="G10" s="175"/>
      <c r="H10" s="175"/>
      <c r="I10" s="175"/>
      <c r="J10" s="175"/>
      <c r="K10" s="175"/>
      <c r="L10" s="175"/>
      <c r="M10" s="175"/>
      <c r="N10" s="175"/>
      <c r="O10" s="175">
        <v>4375</v>
      </c>
      <c r="P10" s="48"/>
      <c r="S10" s="9"/>
    </row>
    <row r="11" spans="2:19" s="9" customFormat="1">
      <c r="B11" s="131" t="s">
        <v>145</v>
      </c>
      <c r="C11" s="173">
        <v>4166</v>
      </c>
      <c r="D11" s="173">
        <v>5329</v>
      </c>
      <c r="E11" s="173"/>
      <c r="F11" s="173"/>
      <c r="G11" s="173"/>
      <c r="H11" s="173"/>
      <c r="I11" s="173"/>
      <c r="J11" s="173"/>
      <c r="K11" s="173"/>
      <c r="L11" s="173"/>
      <c r="M11" s="173"/>
      <c r="N11" s="173"/>
      <c r="O11" s="173">
        <v>9495</v>
      </c>
      <c r="P11" s="51"/>
    </row>
    <row r="12" spans="2:19">
      <c r="B12" s="132" t="s">
        <v>146</v>
      </c>
      <c r="C12" s="174">
        <v>5969</v>
      </c>
      <c r="D12" s="174">
        <v>7901</v>
      </c>
      <c r="E12" s="174"/>
      <c r="F12" s="174"/>
      <c r="G12" s="174"/>
      <c r="H12" s="174"/>
      <c r="I12" s="174"/>
      <c r="J12" s="174"/>
      <c r="K12" s="174"/>
      <c r="L12" s="174"/>
      <c r="M12" s="174"/>
      <c r="N12" s="174"/>
      <c r="O12" s="174">
        <v>13870</v>
      </c>
      <c r="P12" s="8"/>
      <c r="S12" s="9"/>
    </row>
    <row r="13" spans="2:19" ht="13.5" customHeight="1">
      <c r="B13" s="133" t="s">
        <v>17</v>
      </c>
      <c r="C13" s="134">
        <v>-7.5863136708468781E-2</v>
      </c>
      <c r="D13" s="134">
        <v>-5.1614452046573001E-2</v>
      </c>
      <c r="E13" s="134"/>
      <c r="F13" s="134"/>
      <c r="G13" s="134"/>
      <c r="H13" s="134"/>
      <c r="I13" s="134"/>
      <c r="J13" s="134"/>
      <c r="K13" s="134"/>
      <c r="L13" s="134"/>
      <c r="M13" s="134"/>
      <c r="N13" s="134"/>
      <c r="O13" s="134">
        <v>-6.2204192021636295E-2</v>
      </c>
      <c r="P13" s="48"/>
      <c r="S13" s="9"/>
    </row>
    <row r="14" spans="2:19">
      <c r="B14" s="133" t="s">
        <v>18</v>
      </c>
      <c r="C14" s="134">
        <v>0.4423999999999999</v>
      </c>
      <c r="D14" s="134">
        <v>0.16591115140525847</v>
      </c>
      <c r="E14" s="134"/>
      <c r="F14" s="134"/>
      <c r="G14" s="134"/>
      <c r="H14" s="134"/>
      <c r="I14" s="134"/>
      <c r="J14" s="134"/>
      <c r="K14" s="134"/>
      <c r="L14" s="134"/>
      <c r="M14" s="134"/>
      <c r="N14" s="134"/>
      <c r="O14" s="134">
        <v>0.26591435185185186</v>
      </c>
      <c r="P14" s="48"/>
      <c r="S14" s="9"/>
    </row>
    <row r="15" spans="2:19" s="9" customFormat="1">
      <c r="B15" s="133" t="s">
        <v>19</v>
      </c>
      <c r="C15" s="134">
        <v>-0.20023037051257442</v>
      </c>
      <c r="D15" s="134">
        <v>-0.12995918367346937</v>
      </c>
      <c r="E15" s="134"/>
      <c r="F15" s="134"/>
      <c r="G15" s="134"/>
      <c r="H15" s="134"/>
      <c r="I15" s="134"/>
      <c r="J15" s="134"/>
      <c r="K15" s="134"/>
      <c r="L15" s="134"/>
      <c r="M15" s="134"/>
      <c r="N15" s="134"/>
      <c r="O15" s="134">
        <v>-0.16225516146109054</v>
      </c>
      <c r="P15" s="51"/>
    </row>
    <row r="16" spans="2:19">
      <c r="B16" s="133" t="s">
        <v>20</v>
      </c>
      <c r="C16" s="134">
        <v>0.30206064667448485</v>
      </c>
      <c r="D16" s="134">
        <v>0.32552841412479433</v>
      </c>
      <c r="E16" s="134"/>
      <c r="F16" s="134"/>
      <c r="G16" s="134"/>
      <c r="H16" s="134"/>
      <c r="I16" s="134"/>
      <c r="J16" s="134"/>
      <c r="K16" s="134"/>
      <c r="L16" s="134"/>
      <c r="M16" s="134"/>
      <c r="N16" s="134"/>
      <c r="O16" s="134">
        <v>0.31542898341744774</v>
      </c>
      <c r="P16" s="8"/>
      <c r="S16" s="9"/>
    </row>
    <row r="17" spans="2:19">
      <c r="B17" s="9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S17" s="9"/>
    </row>
    <row r="18" spans="2:19">
      <c r="B18" s="246" t="s">
        <v>2</v>
      </c>
      <c r="C18" s="246"/>
      <c r="D18" s="246"/>
      <c r="E18" s="246"/>
      <c r="F18" s="246"/>
      <c r="G18" s="246"/>
      <c r="H18" s="246"/>
      <c r="I18" s="246"/>
      <c r="J18" s="246"/>
      <c r="K18" s="246"/>
      <c r="L18" s="246"/>
      <c r="M18" s="246"/>
      <c r="N18" s="246"/>
      <c r="O18" s="246"/>
      <c r="P18" s="46"/>
      <c r="S18" s="9"/>
    </row>
    <row r="19" spans="2:19">
      <c r="B19" s="129"/>
      <c r="C19" s="129" t="s">
        <v>6</v>
      </c>
      <c r="D19" s="129" t="s">
        <v>7</v>
      </c>
      <c r="E19" s="129" t="s">
        <v>1</v>
      </c>
      <c r="F19" s="129" t="s">
        <v>8</v>
      </c>
      <c r="G19" s="129" t="s">
        <v>9</v>
      </c>
      <c r="H19" s="129" t="s">
        <v>10</v>
      </c>
      <c r="I19" s="129" t="s">
        <v>11</v>
      </c>
      <c r="J19" s="129" t="s">
        <v>12</v>
      </c>
      <c r="K19" s="129" t="s">
        <v>13</v>
      </c>
      <c r="L19" s="129" t="s">
        <v>14</v>
      </c>
      <c r="M19" s="129" t="s">
        <v>15</v>
      </c>
      <c r="N19" s="129" t="s">
        <v>16</v>
      </c>
      <c r="O19" s="129" t="s">
        <v>4</v>
      </c>
      <c r="P19" s="48"/>
      <c r="S19" s="9"/>
    </row>
    <row r="20" spans="2:19">
      <c r="B20" s="135" t="s">
        <v>101</v>
      </c>
      <c r="C20" s="248"/>
      <c r="D20" s="248"/>
      <c r="E20" s="248"/>
      <c r="F20" s="248"/>
      <c r="G20" s="248"/>
      <c r="H20" s="248"/>
      <c r="I20" s="248"/>
      <c r="J20" s="248"/>
      <c r="K20" s="248"/>
      <c r="L20" s="248"/>
      <c r="M20" s="248"/>
      <c r="N20" s="248"/>
      <c r="O20" s="248"/>
      <c r="P20" s="48"/>
      <c r="S20" s="9"/>
    </row>
    <row r="21" spans="2:19">
      <c r="B21" s="131" t="s">
        <v>105</v>
      </c>
      <c r="C21" s="176">
        <v>553</v>
      </c>
      <c r="D21" s="176">
        <v>586</v>
      </c>
      <c r="E21" s="176">
        <v>1274</v>
      </c>
      <c r="F21" s="176">
        <v>1725</v>
      </c>
      <c r="G21" s="176">
        <v>1783</v>
      </c>
      <c r="H21" s="176">
        <v>1862</v>
      </c>
      <c r="I21" s="176">
        <v>1931</v>
      </c>
      <c r="J21" s="176">
        <v>1545</v>
      </c>
      <c r="K21" s="176">
        <v>1322</v>
      </c>
      <c r="L21" s="176">
        <v>1033</v>
      </c>
      <c r="M21" s="176">
        <v>687</v>
      </c>
      <c r="N21" s="176">
        <v>566</v>
      </c>
      <c r="O21" s="173">
        <v>14867</v>
      </c>
      <c r="P21" s="48"/>
      <c r="S21" s="9"/>
    </row>
    <row r="22" spans="2:19">
      <c r="B22" s="131" t="s">
        <v>106</v>
      </c>
      <c r="C22" s="173">
        <v>687</v>
      </c>
      <c r="D22" s="173">
        <v>722</v>
      </c>
      <c r="E22" s="173">
        <v>1144</v>
      </c>
      <c r="F22" s="173">
        <v>1315</v>
      </c>
      <c r="G22" s="173">
        <v>1235</v>
      </c>
      <c r="H22" s="173">
        <v>1204</v>
      </c>
      <c r="I22" s="173">
        <v>1352</v>
      </c>
      <c r="J22" s="173">
        <v>1124</v>
      </c>
      <c r="K22" s="173">
        <v>1041</v>
      </c>
      <c r="L22" s="173">
        <v>691</v>
      </c>
      <c r="M22" s="173">
        <v>503</v>
      </c>
      <c r="N22" s="173">
        <v>445</v>
      </c>
      <c r="O22" s="173">
        <v>11463</v>
      </c>
      <c r="P22" s="48"/>
      <c r="S22" s="9"/>
    </row>
    <row r="23" spans="2:19">
      <c r="B23" s="132" t="s">
        <v>107</v>
      </c>
      <c r="C23" s="174">
        <v>1240</v>
      </c>
      <c r="D23" s="174">
        <v>1308</v>
      </c>
      <c r="E23" s="174">
        <v>2418</v>
      </c>
      <c r="F23" s="174">
        <v>3040</v>
      </c>
      <c r="G23" s="174">
        <v>3018</v>
      </c>
      <c r="H23" s="174">
        <v>3066</v>
      </c>
      <c r="I23" s="174">
        <v>3283</v>
      </c>
      <c r="J23" s="174">
        <v>2669</v>
      </c>
      <c r="K23" s="174">
        <v>2363</v>
      </c>
      <c r="L23" s="174">
        <v>1724</v>
      </c>
      <c r="M23" s="174">
        <v>1190</v>
      </c>
      <c r="N23" s="174">
        <v>1011</v>
      </c>
      <c r="O23" s="174">
        <v>26330</v>
      </c>
      <c r="P23" s="48"/>
      <c r="S23" s="9"/>
    </row>
    <row r="24" spans="2:19">
      <c r="B24" s="135" t="s">
        <v>143</v>
      </c>
      <c r="C24" s="245"/>
      <c r="D24" s="245"/>
      <c r="E24" s="245"/>
      <c r="F24" s="245"/>
      <c r="G24" s="245"/>
      <c r="H24" s="245"/>
      <c r="I24" s="245"/>
      <c r="J24" s="245"/>
      <c r="K24" s="245"/>
      <c r="L24" s="245"/>
      <c r="M24" s="245"/>
      <c r="N24" s="245"/>
      <c r="O24" s="245"/>
      <c r="P24" s="48"/>
      <c r="S24" s="9"/>
    </row>
    <row r="25" spans="2:19">
      <c r="B25" s="133" t="s">
        <v>147</v>
      </c>
      <c r="C25" s="175">
        <v>407</v>
      </c>
      <c r="D25" s="175">
        <v>645</v>
      </c>
      <c r="E25" s="175"/>
      <c r="F25" s="175"/>
      <c r="G25" s="175"/>
      <c r="H25" s="175"/>
      <c r="I25" s="175"/>
      <c r="J25" s="175"/>
      <c r="K25" s="175"/>
      <c r="L25" s="175"/>
      <c r="M25" s="175"/>
      <c r="N25" s="175"/>
      <c r="O25" s="175">
        <v>1052</v>
      </c>
      <c r="P25" s="48"/>
      <c r="S25" s="9"/>
    </row>
    <row r="26" spans="2:19" s="9" customFormat="1">
      <c r="B26" s="131" t="s">
        <v>148</v>
      </c>
      <c r="C26" s="173">
        <v>426</v>
      </c>
      <c r="D26" s="173">
        <v>494</v>
      </c>
      <c r="E26" s="173"/>
      <c r="F26" s="173"/>
      <c r="G26" s="173"/>
      <c r="H26" s="173"/>
      <c r="I26" s="173"/>
      <c r="J26" s="173"/>
      <c r="K26" s="173"/>
      <c r="L26" s="173"/>
      <c r="M26" s="173"/>
      <c r="N26" s="173"/>
      <c r="O26" s="173">
        <v>920</v>
      </c>
      <c r="P26" s="51"/>
    </row>
    <row r="27" spans="2:19">
      <c r="B27" s="132" t="s">
        <v>149</v>
      </c>
      <c r="C27" s="174">
        <v>833</v>
      </c>
      <c r="D27" s="174">
        <v>1139</v>
      </c>
      <c r="E27" s="174"/>
      <c r="F27" s="174"/>
      <c r="G27" s="174"/>
      <c r="H27" s="174"/>
      <c r="I27" s="174"/>
      <c r="J27" s="174"/>
      <c r="K27" s="174"/>
      <c r="L27" s="174"/>
      <c r="M27" s="174"/>
      <c r="N27" s="174"/>
      <c r="O27" s="174">
        <v>1972</v>
      </c>
      <c r="P27" s="8"/>
    </row>
    <row r="28" spans="2:19">
      <c r="B28" s="133" t="s">
        <v>17</v>
      </c>
      <c r="C28" s="134">
        <v>-0.32822580645161292</v>
      </c>
      <c r="D28" s="134">
        <v>-0.12920489296636084</v>
      </c>
      <c r="E28" s="134"/>
      <c r="F28" s="134"/>
      <c r="G28" s="134"/>
      <c r="H28" s="134"/>
      <c r="I28" s="134"/>
      <c r="J28" s="134"/>
      <c r="K28" s="134"/>
      <c r="L28" s="134"/>
      <c r="M28" s="134"/>
      <c r="N28" s="134"/>
      <c r="O28" s="134">
        <v>-0.22605965463108324</v>
      </c>
      <c r="P28" s="48"/>
      <c r="S28" s="9"/>
    </row>
    <row r="29" spans="2:19">
      <c r="B29" s="133" t="s">
        <v>18</v>
      </c>
      <c r="C29" s="134">
        <v>-0.26401446654611216</v>
      </c>
      <c r="D29" s="134">
        <v>0.10068259385665534</v>
      </c>
      <c r="E29" s="134"/>
      <c r="F29" s="134"/>
      <c r="G29" s="134"/>
      <c r="H29" s="134"/>
      <c r="I29" s="134"/>
      <c r="J29" s="134"/>
      <c r="K29" s="134"/>
      <c r="L29" s="134"/>
      <c r="M29" s="134"/>
      <c r="N29" s="134"/>
      <c r="O29" s="134">
        <v>-7.6382791922739224E-2</v>
      </c>
      <c r="P29" s="48"/>
      <c r="S29" s="9"/>
    </row>
    <row r="30" spans="2:19" s="9" customFormat="1">
      <c r="B30" s="133" t="s">
        <v>19</v>
      </c>
      <c r="C30" s="134">
        <v>-0.37991266375545851</v>
      </c>
      <c r="D30" s="134">
        <v>-0.31578947368421051</v>
      </c>
      <c r="E30" s="134"/>
      <c r="F30" s="134"/>
      <c r="G30" s="134"/>
      <c r="H30" s="134"/>
      <c r="I30" s="134"/>
      <c r="J30" s="134"/>
      <c r="K30" s="134"/>
      <c r="L30" s="134"/>
      <c r="M30" s="134"/>
      <c r="N30" s="134"/>
      <c r="O30" s="134">
        <v>-0.34705464868701208</v>
      </c>
      <c r="P30" s="51"/>
    </row>
    <row r="31" spans="2:19">
      <c r="B31" s="133" t="s">
        <v>21</v>
      </c>
      <c r="C31" s="134">
        <v>0.48859543817527012</v>
      </c>
      <c r="D31" s="134">
        <v>0.56628621597892892</v>
      </c>
      <c r="E31" s="134"/>
      <c r="F31" s="134"/>
      <c r="G31" s="134"/>
      <c r="H31" s="134"/>
      <c r="I31" s="134"/>
      <c r="J31" s="134"/>
      <c r="K31" s="134"/>
      <c r="L31" s="134"/>
      <c r="M31" s="134"/>
      <c r="N31" s="134"/>
      <c r="O31" s="134">
        <v>0.53346855983772823</v>
      </c>
      <c r="P31" s="8"/>
    </row>
    <row r="34" spans="2:8" ht="23.25" customHeight="1">
      <c r="B34" s="251" t="s">
        <v>3</v>
      </c>
      <c r="C34" s="214" t="s">
        <v>151</v>
      </c>
      <c r="D34" s="214"/>
      <c r="E34" s="215" t="s">
        <v>30</v>
      </c>
      <c r="F34" s="216" t="s">
        <v>152</v>
      </c>
      <c r="G34" s="216"/>
      <c r="H34" s="215" t="s">
        <v>30</v>
      </c>
    </row>
    <row r="35" spans="2:8" ht="23.25" customHeight="1">
      <c r="B35" s="252"/>
      <c r="C35" s="27">
        <v>2026</v>
      </c>
      <c r="D35" s="27">
        <v>2025</v>
      </c>
      <c r="E35" s="215"/>
      <c r="F35" s="27">
        <v>2026</v>
      </c>
      <c r="G35" s="27">
        <v>2025</v>
      </c>
      <c r="H35" s="215"/>
    </row>
    <row r="36" spans="2:8">
      <c r="B36" s="136" t="s">
        <v>36</v>
      </c>
      <c r="C36" s="137">
        <v>2572</v>
      </c>
      <c r="D36" s="137">
        <v>2206</v>
      </c>
      <c r="E36" s="138">
        <v>0.16591115140525847</v>
      </c>
      <c r="F36" s="137">
        <v>4375</v>
      </c>
      <c r="G36" s="137">
        <v>3456</v>
      </c>
      <c r="H36" s="138">
        <v>0.26591435185185186</v>
      </c>
    </row>
    <row r="37" spans="2:8">
      <c r="B37" s="139" t="s">
        <v>37</v>
      </c>
      <c r="C37" s="140">
        <v>5329</v>
      </c>
      <c r="D37" s="140">
        <v>6125</v>
      </c>
      <c r="E37" s="141">
        <v>-0.12995918367346937</v>
      </c>
      <c r="F37" s="140">
        <v>9495</v>
      </c>
      <c r="G37" s="140">
        <v>11334</v>
      </c>
      <c r="H37" s="141">
        <v>-0.16225516146109054</v>
      </c>
    </row>
    <row r="38" spans="2:8">
      <c r="B38" s="127" t="s">
        <v>4</v>
      </c>
      <c r="C38" s="142">
        <v>7901</v>
      </c>
      <c r="D38" s="142">
        <v>8331</v>
      </c>
      <c r="E38" s="128">
        <v>-5.1614452046573001E-2</v>
      </c>
      <c r="F38" s="142">
        <v>13870</v>
      </c>
      <c r="G38" s="142">
        <v>14790</v>
      </c>
      <c r="H38" s="128">
        <v>-6.2204192021636295E-2</v>
      </c>
    </row>
    <row r="41" spans="2:8" ht="20.25" customHeight="1">
      <c r="B41" s="222" t="s">
        <v>2</v>
      </c>
      <c r="C41" s="214" t="str">
        <f>C34</f>
        <v>FEBRUARY</v>
      </c>
      <c r="D41" s="214"/>
      <c r="E41" s="215" t="s">
        <v>30</v>
      </c>
      <c r="F41" s="216" t="str">
        <f>F34</f>
        <v>JANUARY-FEBRUARY</v>
      </c>
      <c r="G41" s="216"/>
      <c r="H41" s="215" t="s">
        <v>30</v>
      </c>
    </row>
    <row r="42" spans="2:8" ht="20.25" customHeight="1">
      <c r="B42" s="222"/>
      <c r="C42" s="27">
        <v>2026</v>
      </c>
      <c r="D42" s="27">
        <v>2025</v>
      </c>
      <c r="E42" s="215"/>
      <c r="F42" s="27">
        <v>2026</v>
      </c>
      <c r="G42" s="27">
        <v>2025</v>
      </c>
      <c r="H42" s="215"/>
    </row>
    <row r="43" spans="2:8" ht="16.5" customHeight="1">
      <c r="B43" s="143" t="s">
        <v>36</v>
      </c>
      <c r="C43" s="137">
        <v>645</v>
      </c>
      <c r="D43" s="137">
        <v>586</v>
      </c>
      <c r="E43" s="138">
        <v>0.10068259385665534</v>
      </c>
      <c r="F43" s="137">
        <v>1052</v>
      </c>
      <c r="G43" s="137">
        <v>1139</v>
      </c>
      <c r="H43" s="138">
        <v>-7.6382791922739224E-2</v>
      </c>
    </row>
    <row r="44" spans="2:8" ht="16.5" customHeight="1">
      <c r="B44" s="144" t="s">
        <v>37</v>
      </c>
      <c r="C44" s="140">
        <v>494</v>
      </c>
      <c r="D44" s="140">
        <v>722</v>
      </c>
      <c r="E44" s="141">
        <v>-0.31578947368421051</v>
      </c>
      <c r="F44" s="140">
        <v>920</v>
      </c>
      <c r="G44" s="140">
        <v>1409</v>
      </c>
      <c r="H44" s="141">
        <v>-0.34705464868701208</v>
      </c>
    </row>
    <row r="45" spans="2:8" ht="16.5" customHeight="1">
      <c r="B45" s="100" t="s">
        <v>4</v>
      </c>
      <c r="C45" s="142">
        <v>1139</v>
      </c>
      <c r="D45" s="142">
        <v>1308</v>
      </c>
      <c r="E45" s="128">
        <v>-0.12920489296636084</v>
      </c>
      <c r="F45" s="142">
        <v>1972</v>
      </c>
      <c r="G45" s="142">
        <v>2548</v>
      </c>
      <c r="H45" s="128">
        <v>-0.22605965463108324</v>
      </c>
    </row>
    <row r="46" spans="2:8" ht="16.5" customHeight="1"/>
    <row r="49" spans="2:15" ht="33" customHeight="1">
      <c r="B49" s="2"/>
    </row>
    <row r="50" spans="2:15" ht="15.75" customHeight="1"/>
    <row r="51" spans="2:15" ht="15.75" customHeight="1"/>
    <row r="52" spans="2:15" ht="15.75" customHeight="1">
      <c r="B52" s="250"/>
      <c r="C52" s="250"/>
      <c r="D52" s="250"/>
      <c r="E52" s="250"/>
      <c r="F52" s="250"/>
      <c r="G52" s="250"/>
      <c r="H52" s="250"/>
      <c r="I52" s="250"/>
      <c r="J52" s="250"/>
      <c r="K52" s="105"/>
      <c r="L52" s="105"/>
      <c r="M52" s="105"/>
      <c r="N52" s="105"/>
      <c r="O52" s="105"/>
    </row>
    <row r="53" spans="2:15" ht="15.75" customHeight="1">
      <c r="C53" s="105"/>
      <c r="D53" s="105"/>
      <c r="E53" s="105"/>
      <c r="F53" s="105"/>
      <c r="G53" s="105"/>
      <c r="H53" s="105"/>
      <c r="I53" s="105"/>
      <c r="J53" s="105"/>
      <c r="K53" s="105"/>
      <c r="L53" s="105"/>
      <c r="M53" s="105"/>
      <c r="N53" s="105"/>
      <c r="O53" s="145"/>
    </row>
    <row r="60" spans="2:15" ht="43.5" customHeight="1"/>
    <row r="61" spans="2:15" ht="18.75" customHeight="1"/>
  </sheetData>
  <mergeCells count="18">
    <mergeCell ref="B52:J52"/>
    <mergeCell ref="E34:E35"/>
    <mergeCell ref="B41:B42"/>
    <mergeCell ref="C41:D41"/>
    <mergeCell ref="E41:E42"/>
    <mergeCell ref="B34:B35"/>
    <mergeCell ref="C34:D34"/>
    <mergeCell ref="F34:G34"/>
    <mergeCell ref="H34:H35"/>
    <mergeCell ref="F41:G41"/>
    <mergeCell ref="H41:H42"/>
    <mergeCell ref="B2:O2"/>
    <mergeCell ref="C24:O24"/>
    <mergeCell ref="B3:O3"/>
    <mergeCell ref="C5:O5"/>
    <mergeCell ref="B18:O18"/>
    <mergeCell ref="C20:O20"/>
    <mergeCell ref="C9:O9"/>
  </mergeCells>
  <phoneticPr fontId="5" type="noConversion"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56" orientation="landscape" r:id="rId1"/>
  <headerFooter alignWithMargins="0">
    <oddHeader>&amp;L&amp;G</oddHead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9</vt:i4>
      </vt:variant>
      <vt:variant>
        <vt:lpstr>Nazwane zakresy</vt:lpstr>
      </vt:variant>
      <vt:variant>
        <vt:i4>8</vt:i4>
      </vt:variant>
    </vt:vector>
  </HeadingPairs>
  <TitlesOfParts>
    <vt:vector size="17" baseType="lpstr">
      <vt:lpstr>INDEX</vt:lpstr>
      <vt:lpstr>R_PTW 2026vs2025</vt:lpstr>
      <vt:lpstr>R_PTW NEW 2026vs2025</vt:lpstr>
      <vt:lpstr>R_MC NEW 2026vs2025</vt:lpstr>
      <vt:lpstr>R_MC 2026 rankings</vt:lpstr>
      <vt:lpstr>R_MP NEW 2026vs2025</vt:lpstr>
      <vt:lpstr>R_MP_2026 ranking</vt:lpstr>
      <vt:lpstr>R_PTW USED 2026vs2025</vt:lpstr>
      <vt:lpstr>R_MC&amp;MP structure 2026</vt:lpstr>
      <vt:lpstr>'R_MC 2026 rankings'!Obszar_wydruku</vt:lpstr>
      <vt:lpstr>'R_MC NEW 2026vs2025'!Obszar_wydruku</vt:lpstr>
      <vt:lpstr>'R_MC&amp;MP structure 2026'!Obszar_wydruku</vt:lpstr>
      <vt:lpstr>'R_MP NEW 2026vs2025'!Obszar_wydruku</vt:lpstr>
      <vt:lpstr>'R_MP_2026 ranking'!Obszar_wydruku</vt:lpstr>
      <vt:lpstr>'R_PTW 2026vs2025'!Obszar_wydruku</vt:lpstr>
      <vt:lpstr>'R_PTW NEW 2026vs2025'!Obszar_wydruku</vt:lpstr>
      <vt:lpstr>'R_PTW USED 2026vs2025'!Obszar_wydruku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ZM SOIS</dc:creator>
  <cp:lastModifiedBy>Paweł Orzechowski</cp:lastModifiedBy>
  <cp:lastPrinted>2014-07-09T14:44:20Z</cp:lastPrinted>
  <dcterms:created xsi:type="dcterms:W3CDTF">2008-02-15T15:03:22Z</dcterms:created>
  <dcterms:modified xsi:type="dcterms:W3CDTF">2026-03-04T16:19:02Z</dcterms:modified>
</cp:coreProperties>
</file>